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ite" sheetId="1" r:id="rId1"/>
  </sheets>
  <definedNames/>
  <calcPr fullCalcOnLoad="1"/>
</workbook>
</file>

<file path=xl/sharedStrings.xml><?xml version="1.0" encoding="utf-8"?>
<sst xmlns="http://schemas.openxmlformats.org/spreadsheetml/2006/main" count="268" uniqueCount="189">
  <si>
    <t>DE ACORD,</t>
  </si>
  <si>
    <t>APROBAT,</t>
  </si>
  <si>
    <t>Capitol</t>
  </si>
  <si>
    <t>Paragraf</t>
  </si>
  <si>
    <t>Denumirea indicatorilor</t>
  </si>
  <si>
    <t>Prevederi   anuale</t>
  </si>
  <si>
    <t>Trim I</t>
  </si>
  <si>
    <t>Trim II</t>
  </si>
  <si>
    <t>Trim III</t>
  </si>
  <si>
    <t>Trim IV</t>
  </si>
  <si>
    <t>I. VENITURI CURENTE</t>
  </si>
  <si>
    <t xml:space="preserve">C. VENITURI NEFISCALE </t>
  </si>
  <si>
    <t xml:space="preserve"> C1 VENITURI DIN PROPRIETATE</t>
  </si>
  <si>
    <t>Alte venituri din proprietate</t>
  </si>
  <si>
    <t>Venituri din cercetare</t>
  </si>
  <si>
    <t>Alte transferuri voluntare</t>
  </si>
  <si>
    <t>II. VENITURI DIN CAPITAL</t>
  </si>
  <si>
    <t>VENITURI DIN VALORIFICAREA UNOR BUNURI</t>
  </si>
  <si>
    <t>Venituri din privatizare</t>
  </si>
  <si>
    <t>Alte venituri din valorificarea unor bunuri</t>
  </si>
  <si>
    <t>Alte cheltuieli</t>
  </si>
  <si>
    <t>Titlu</t>
  </si>
  <si>
    <t>Articol</t>
  </si>
  <si>
    <t>Aliniat</t>
  </si>
  <si>
    <t>01. CHELTUIELI CURENTE</t>
  </si>
  <si>
    <t>10    TITLUL I CHELTUIELI DE PERSONAL</t>
  </si>
  <si>
    <t>Cheltuieli  salariale in bani</t>
  </si>
  <si>
    <t>Salarii de merit</t>
  </si>
  <si>
    <t>Spor de vechime</t>
  </si>
  <si>
    <t>Alte sporuri</t>
  </si>
  <si>
    <t>Ore suplimentare</t>
  </si>
  <si>
    <t>Fond de premii</t>
  </si>
  <si>
    <t>Fond pentru posturi ocupate prin cumul</t>
  </si>
  <si>
    <t>Alte drepturi salariale in bani</t>
  </si>
  <si>
    <t>Uniforme si echipament obligatoriu</t>
  </si>
  <si>
    <t>Furnituri de birou</t>
  </si>
  <si>
    <t>Materiale pentru curăţenie</t>
  </si>
  <si>
    <t>Apă, canal si salubritate</t>
  </si>
  <si>
    <t>Piese de schimb</t>
  </si>
  <si>
    <t>Transport</t>
  </si>
  <si>
    <t>Poştă, telecomunicatii, radio, tv, internet</t>
  </si>
  <si>
    <t>Medicamente</t>
  </si>
  <si>
    <t>Materiale sanitare</t>
  </si>
  <si>
    <t>Reactivi</t>
  </si>
  <si>
    <t xml:space="preserve">Bunuri de natura obiectelor de inventar </t>
  </si>
  <si>
    <t>Uniforme si echipament</t>
  </si>
  <si>
    <t>Lenjerie si accesorii de pat</t>
  </si>
  <si>
    <t xml:space="preserve">Alte obiecte de inventar </t>
  </si>
  <si>
    <t xml:space="preserve"> Materiale de laborator</t>
  </si>
  <si>
    <t>Cercetare-dezvoltare</t>
  </si>
  <si>
    <t>Cheltuieli judiciare si extrajudiciare pentru interesele statului</t>
  </si>
  <si>
    <t>70. CHELTUIELI DE CAPITAL</t>
  </si>
  <si>
    <t>71. TITLUL X ACTIVE NEFINANCIARE</t>
  </si>
  <si>
    <t>Alte active fixe</t>
  </si>
  <si>
    <t>Subcap</t>
  </si>
  <si>
    <t xml:space="preserve">CHELTUIELI TOTALE </t>
  </si>
  <si>
    <t>a) Excedent</t>
  </si>
  <si>
    <t>b) Deficit</t>
  </si>
  <si>
    <t>c) Excedent  din anul precedent pentru echilibrarea bugetului in anul curent</t>
  </si>
  <si>
    <t>*)  se includ si actele aditionale la contractele incheiate cu casele de asigurari de sanatate</t>
  </si>
  <si>
    <t>**) se detaliaza pe surse</t>
  </si>
  <si>
    <t>***)  se detaliaza pe structura clasificatiei bugetare</t>
  </si>
  <si>
    <t xml:space="preserve">                                                                                               BUGETUL DE VENITURI SI CHELTUIELI</t>
  </si>
  <si>
    <t>INSTITUŢIA SANITARĂ PUBLICĂ</t>
  </si>
  <si>
    <t xml:space="preserve">CONDUCEREA INSTITUŢIEI PUBLICE SANITARE         </t>
  </si>
  <si>
    <t>C2 VÂNZĂRI DE BUNURI ŞI SERVICII</t>
  </si>
  <si>
    <t>VENITURI DIN PRESTĂRI DE SERVICII ŞI ALTE ACTIVITĂŢI</t>
  </si>
  <si>
    <t>Venituri din prestări de servicii</t>
  </si>
  <si>
    <t>Venituri din valorificarea produselor obţinute din activitatea proprie sau anexă</t>
  </si>
  <si>
    <t>Venituri din contractele cu casele de asigurări de sănătate *)</t>
  </si>
  <si>
    <t>TRANSFERURI VOLUNTARE ALTELE DECÂT SUBVENŢIILE</t>
  </si>
  <si>
    <t>Venituri din valorificarea unor bunuri ale instituţiilor publice</t>
  </si>
  <si>
    <t>IV. SUBVENŢII</t>
  </si>
  <si>
    <t>Subvenţii de la bugetul de stat</t>
  </si>
  <si>
    <t>Programe naţionale de sănătate</t>
  </si>
  <si>
    <t xml:space="preserve">Investiţii, in condiţiile legii </t>
  </si>
  <si>
    <t>Reparaţii capitale</t>
  </si>
  <si>
    <t>Subvenţii de la alte administraţii</t>
  </si>
  <si>
    <t>Salarii de bază</t>
  </si>
  <si>
    <t>Indemnizaţii de conducere</t>
  </si>
  <si>
    <t>Sporuri pentru condiţii de munca</t>
  </si>
  <si>
    <t>Prima de vacanţa</t>
  </si>
  <si>
    <t>Fond aferent plaţii cu ora</t>
  </si>
  <si>
    <t>Indemnizaţii plătite unor persoane din afara unitaţii</t>
  </si>
  <si>
    <t>Indemnizaţii de delegare</t>
  </si>
  <si>
    <t>Indemnizaţii de detaşare</t>
  </si>
  <si>
    <t>Alocaţii pentru transportul la şi de la locul de muncă</t>
  </si>
  <si>
    <t>Alocaţii pentru locuinţe</t>
  </si>
  <si>
    <t xml:space="preserve">Cheltuieli salariale in natură </t>
  </si>
  <si>
    <t>Tichete de masă</t>
  </si>
  <si>
    <t>Norme de hrană</t>
  </si>
  <si>
    <t>Transportul la şi de la locul de munca</t>
  </si>
  <si>
    <t>Alte drepturi salariale in natură</t>
  </si>
  <si>
    <t>Contribuţii</t>
  </si>
  <si>
    <t>Contribuţii de asigurari pt accidente de munca si boli profes.</t>
  </si>
  <si>
    <t>Contribuţii pentru asigurări sociale de stat</t>
  </si>
  <si>
    <t>Contribuţii pentru asigurările sociale de sănătate</t>
  </si>
  <si>
    <t>Prime de asigurare viaţă platite de angajator pentru angajaţi</t>
  </si>
  <si>
    <t>Contribuţii pentru concedii si indemnizaţii</t>
  </si>
  <si>
    <t>Carburanţi si lubrifianţi</t>
  </si>
  <si>
    <t>Materiale si prestări de servicii cu caracter funcţional</t>
  </si>
  <si>
    <t>Reparaţii curente</t>
  </si>
  <si>
    <t>Hrană</t>
  </si>
  <si>
    <t>Hrană pentru oameni</t>
  </si>
  <si>
    <t>Hrană pentru animale</t>
  </si>
  <si>
    <t>Medicamente şi materiale sanitare</t>
  </si>
  <si>
    <t>Dezinfectanţi</t>
  </si>
  <si>
    <t>Deplasări interne, detaşări, transferări</t>
  </si>
  <si>
    <t>Deplasări in strainatate</t>
  </si>
  <si>
    <t>Cărti, publicaţii si materiale documentare</t>
  </si>
  <si>
    <t>Consultanţa si expertiză</t>
  </si>
  <si>
    <t>Pregatire profesională</t>
  </si>
  <si>
    <t>Protecţia muncii</t>
  </si>
  <si>
    <t>Construcţii</t>
  </si>
  <si>
    <t>Maşini, echipamente si mijloace de transport</t>
  </si>
  <si>
    <t>Mobilier, aparatură birotica si alte active corporale</t>
  </si>
  <si>
    <t>Contribuţii pentru asigurările de şomaj</t>
  </si>
  <si>
    <t>Deplasări, detaşări, transferări</t>
  </si>
  <si>
    <t>Bunuri şi servicii</t>
  </si>
  <si>
    <t>20   TITLUL II BUNURI  ŞI SERVICII</t>
  </si>
  <si>
    <t>Venituri din concesiuni şi închirieri</t>
  </si>
  <si>
    <t>Donaţii şi sponsorizări</t>
  </si>
  <si>
    <t>Subvenţii de la bugetul de stat pentru spitale</t>
  </si>
  <si>
    <t>Locuinţa de serviciu folosită de salariat şi familia sa</t>
  </si>
  <si>
    <t>Iluminat, incălzit  şi forţă motrică</t>
  </si>
  <si>
    <t>Alte bunuri şi servicii pentru întreţinere si funcţionare</t>
  </si>
  <si>
    <t xml:space="preserve">Alte cheltuieli cu bunuri şi servicii </t>
  </si>
  <si>
    <t>Nr.           crt</t>
  </si>
  <si>
    <t>B. TOTAL CHELTUIELI DIN VENITURI PROPRII</t>
  </si>
  <si>
    <t>09</t>
  </si>
  <si>
    <t>37.10</t>
  </si>
  <si>
    <t>05</t>
  </si>
  <si>
    <t>01</t>
  </si>
  <si>
    <t>02</t>
  </si>
  <si>
    <t>03</t>
  </si>
  <si>
    <t>04</t>
  </si>
  <si>
    <t>06</t>
  </si>
  <si>
    <t>07</t>
  </si>
  <si>
    <t>08</t>
  </si>
  <si>
    <t>42.10</t>
  </si>
  <si>
    <t>43.10</t>
  </si>
  <si>
    <t>RON</t>
  </si>
  <si>
    <t>Contributii pentru fd.garantare creante salariale</t>
  </si>
  <si>
    <t>Alte venituri din prestări de servicii şi alte activităţi **) -VP</t>
  </si>
  <si>
    <t>Prime de asigurare non viata</t>
  </si>
  <si>
    <t>Reclama si publicitate</t>
  </si>
  <si>
    <t>Director financiar contabil - ec. Dobrescu Beatrice</t>
  </si>
  <si>
    <t>din Total Cheltuieli de capital, CHELTUIELI PENTRU FD. DE DEZVOLTARE</t>
  </si>
  <si>
    <t>SANATATE</t>
  </si>
  <si>
    <t>Servicii medicale ambulator</t>
  </si>
  <si>
    <t>Asistenta medicala pentru specialitati clinice</t>
  </si>
  <si>
    <t>Asistenta medicala in centre multifunctionale</t>
  </si>
  <si>
    <t>50</t>
  </si>
  <si>
    <t>Alte servicii medicale ambulatorii</t>
  </si>
  <si>
    <t>Asistenta medicala in unitati sanitare cu paturi</t>
  </si>
  <si>
    <t>Spitale generale</t>
  </si>
  <si>
    <t>Sanatorii balneare si de recuperare</t>
  </si>
  <si>
    <t>10</t>
  </si>
  <si>
    <t>Cercetare aplicativa si dezvoltare experimentala in sanatate</t>
  </si>
  <si>
    <t>Alte cheltuieli in domeniul sanatatii</t>
  </si>
  <si>
    <t>Activitati de ergoterapie in unitati sanitare</t>
  </si>
  <si>
    <t>Alte institutii si actiuni sanitare</t>
  </si>
  <si>
    <t>BRAILA</t>
  </si>
  <si>
    <t xml:space="preserve">Active fixe  </t>
  </si>
  <si>
    <t xml:space="preserve">Alte active fixe </t>
  </si>
  <si>
    <t>Reparatii capitale aferente mijloacelor fixe</t>
  </si>
  <si>
    <t>Aparatură medicală si echipamente de comunicatii in urgenta</t>
  </si>
  <si>
    <t>Subventii pentru institutii publice- sume alocate din bugetul constituit din contributiile pentru producerea, importul si publicitatea pentru produse din tutun si alcool</t>
  </si>
  <si>
    <t>Programe nationale de sanatate</t>
  </si>
  <si>
    <t>Subventii de la bugetele locale pentru spitale</t>
  </si>
  <si>
    <t>Infrastructura sanitara</t>
  </si>
  <si>
    <t>Bunuri si servicii</t>
  </si>
  <si>
    <t>TOTAL VENITURI PROPRII</t>
  </si>
  <si>
    <t>9</t>
  </si>
  <si>
    <t>Reparatii capitale la spitale</t>
  </si>
  <si>
    <t>Medici rezidenti</t>
  </si>
  <si>
    <t>Medici practica asistata</t>
  </si>
  <si>
    <t>CSM</t>
  </si>
  <si>
    <t>Director coordonator financiar contabil-ec. Popescu Simona</t>
  </si>
  <si>
    <t>Director coordonator interimar - dr. Craioveanu Lavinia</t>
  </si>
  <si>
    <t>din care:</t>
  </si>
  <si>
    <t>din prestari servicii</t>
  </si>
  <si>
    <t xml:space="preserve">din valorificari din casare mijloace fixe, obiecte </t>
  </si>
  <si>
    <t>AN 2010</t>
  </si>
  <si>
    <t xml:space="preserve">D.S.P </t>
  </si>
  <si>
    <t>Manager - ec. Vasile Violeta</t>
  </si>
  <si>
    <t>Sef Serviciu financiar Contabilitate ec. Gingarasu Mariana</t>
  </si>
  <si>
    <t>VARIANTA 7</t>
  </si>
  <si>
    <t>I+II+III</t>
  </si>
</sst>
</file>

<file path=xl/styles.xml><?xml version="1.0" encoding="utf-8"?>
<styleSheet xmlns="http://schemas.openxmlformats.org/spreadsheetml/2006/main">
  <numFmts count="30">
    <numFmt numFmtId="5" formatCode="&quot;RON&quot;#,##0_);\(&quot;RON&quot;#,##0\)"/>
    <numFmt numFmtId="6" formatCode="&quot;RON&quot;#,##0_);[Red]\(&quot;RON&quot;#,##0\)"/>
    <numFmt numFmtId="7" formatCode="&quot;RON&quot;#,##0.00_);\(&quot;RON&quot;#,##0.00\)"/>
    <numFmt numFmtId="8" formatCode="&quot;RON&quot;#,##0.00_);[Red]\(&quot;RON&quot;#,##0.00\)"/>
    <numFmt numFmtId="42" formatCode="_(&quot;RON&quot;* #,##0_);_(&quot;RON&quot;* \(#,##0\);_(&quot;RON&quot;* &quot;-&quot;_);_(@_)"/>
    <numFmt numFmtId="41" formatCode="_(* #,##0_);_(* \(#,##0\);_(* &quot;-&quot;_);_(@_)"/>
    <numFmt numFmtId="44" formatCode="_(&quot;RON&quot;* #,##0.00_);_(&quot;RON&quot;* \(#,##0.00\);_(&quot;RON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workbookViewId="0" topLeftCell="A1">
      <selection activeCell="A157" sqref="A157"/>
    </sheetView>
  </sheetViews>
  <sheetFormatPr defaultColWidth="9.140625" defaultRowHeight="12.75"/>
  <cols>
    <col min="1" max="1" width="5.140625" style="40" customWidth="1"/>
    <col min="2" max="2" width="6.140625" style="1" customWidth="1"/>
    <col min="3" max="3" width="7.421875" style="1" customWidth="1"/>
    <col min="4" max="4" width="7.28125" style="33" customWidth="1"/>
    <col min="5" max="5" width="57.28125" style="33" customWidth="1"/>
    <col min="6" max="6" width="12.140625" style="33" customWidth="1"/>
    <col min="7" max="7" width="11.00390625" style="33" customWidth="1"/>
    <col min="8" max="8" width="10.7109375" style="33" customWidth="1"/>
    <col min="9" max="9" width="10.140625" style="33" customWidth="1"/>
    <col min="10" max="10" width="9.8515625" style="33" customWidth="1"/>
    <col min="11" max="11" width="11.421875" style="17" customWidth="1"/>
    <col min="12" max="16384" width="9.140625" style="33" customWidth="1"/>
  </cols>
  <sheetData>
    <row r="1" spans="1:8" ht="12.75">
      <c r="A1" s="1" t="s">
        <v>63</v>
      </c>
      <c r="E1" s="2" t="s">
        <v>1</v>
      </c>
      <c r="F1" s="1"/>
      <c r="H1" s="1" t="s">
        <v>0</v>
      </c>
    </row>
    <row r="2" spans="5:8" ht="12.75">
      <c r="E2" s="2" t="s">
        <v>64</v>
      </c>
      <c r="G2" s="17" t="s">
        <v>184</v>
      </c>
      <c r="H2" s="17" t="s">
        <v>162</v>
      </c>
    </row>
    <row r="3" spans="5:10" ht="12.75">
      <c r="E3" s="2" t="s">
        <v>185</v>
      </c>
      <c r="F3" s="17" t="s">
        <v>179</v>
      </c>
      <c r="G3" s="17"/>
      <c r="H3" s="17"/>
      <c r="I3" s="17"/>
      <c r="J3" s="17"/>
    </row>
    <row r="4" spans="5:10" ht="12.75">
      <c r="E4" s="2"/>
      <c r="F4" s="17" t="s">
        <v>178</v>
      </c>
      <c r="G4" s="17"/>
      <c r="H4" s="17"/>
      <c r="I4" s="17"/>
      <c r="J4" s="17"/>
    </row>
    <row r="5" spans="2:11" s="3" customFormat="1" ht="12.75">
      <c r="B5" s="2"/>
      <c r="C5" s="2"/>
      <c r="E5" s="3" t="s">
        <v>62</v>
      </c>
      <c r="K5" s="37"/>
    </row>
    <row r="6" spans="6:10" ht="12.75">
      <c r="F6" s="17" t="s">
        <v>187</v>
      </c>
      <c r="H6" s="17" t="s">
        <v>183</v>
      </c>
      <c r="J6" s="34">
        <v>40390</v>
      </c>
    </row>
    <row r="7" spans="1:10" ht="13.5" thickBot="1">
      <c r="A7" s="41"/>
      <c r="J7" s="17" t="s">
        <v>141</v>
      </c>
    </row>
    <row r="8" spans="1:11" s="1" customFormat="1" ht="25.5">
      <c r="A8" s="24" t="s">
        <v>127</v>
      </c>
      <c r="B8" s="27" t="s">
        <v>2</v>
      </c>
      <c r="C8" s="4" t="s">
        <v>54</v>
      </c>
      <c r="D8" s="4" t="s">
        <v>3</v>
      </c>
      <c r="E8" s="38" t="s">
        <v>4</v>
      </c>
      <c r="F8" s="39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8" t="s">
        <v>188</v>
      </c>
    </row>
    <row r="9" spans="1:11" ht="15.75">
      <c r="A9" s="42">
        <v>1</v>
      </c>
      <c r="B9" s="28"/>
      <c r="C9" s="6"/>
      <c r="D9" s="32"/>
      <c r="E9" s="7" t="s">
        <v>172</v>
      </c>
      <c r="F9" s="20">
        <f aca="true" t="shared" si="0" ref="F9:F15">G9+H9+I9+J9</f>
        <v>15060220</v>
      </c>
      <c r="G9" s="20">
        <f>G10+G29+G34</f>
        <v>6052598</v>
      </c>
      <c r="H9" s="20">
        <f>H10+H29+H34</f>
        <v>4056830</v>
      </c>
      <c r="I9" s="20">
        <f>I10+I29+I34</f>
        <v>3978052</v>
      </c>
      <c r="J9" s="20">
        <f>J10+J29+J34</f>
        <v>972740</v>
      </c>
      <c r="K9" s="20">
        <f>G9+H9+I9</f>
        <v>14087480</v>
      </c>
    </row>
    <row r="10" spans="1:11" ht="12.75">
      <c r="A10" s="42">
        <v>2</v>
      </c>
      <c r="B10" s="28"/>
      <c r="C10" s="6"/>
      <c r="D10" s="32"/>
      <c r="E10" s="9" t="s">
        <v>10</v>
      </c>
      <c r="F10" s="20">
        <f t="shared" si="0"/>
        <v>13587318</v>
      </c>
      <c r="G10" s="20">
        <f>G11</f>
        <v>4695598</v>
      </c>
      <c r="H10" s="20">
        <f>H11</f>
        <v>3959830</v>
      </c>
      <c r="I10" s="20">
        <f>I11</f>
        <v>3959150</v>
      </c>
      <c r="J10" s="20">
        <f>J11</f>
        <v>972740</v>
      </c>
      <c r="K10" s="20">
        <f aca="true" t="shared" si="1" ref="K10:K53">G10+H10+I10</f>
        <v>12614578</v>
      </c>
    </row>
    <row r="11" spans="1:11" ht="12.75">
      <c r="A11" s="42">
        <v>3</v>
      </c>
      <c r="B11" s="28"/>
      <c r="C11" s="6"/>
      <c r="D11" s="32"/>
      <c r="E11" s="10" t="s">
        <v>11</v>
      </c>
      <c r="F11" s="21">
        <f t="shared" si="0"/>
        <v>13587318</v>
      </c>
      <c r="G11" s="22">
        <f>G12+G15</f>
        <v>4695598</v>
      </c>
      <c r="H11" s="22">
        <f>H12+H15</f>
        <v>3959830</v>
      </c>
      <c r="I11" s="22">
        <f>I12+I15</f>
        <v>3959150</v>
      </c>
      <c r="J11" s="22">
        <f>J12+J15</f>
        <v>972740</v>
      </c>
      <c r="K11" s="20">
        <f t="shared" si="1"/>
        <v>12614578</v>
      </c>
    </row>
    <row r="12" spans="1:11" ht="12.75">
      <c r="A12" s="42">
        <v>4</v>
      </c>
      <c r="B12" s="28">
        <v>30.1</v>
      </c>
      <c r="C12" s="6"/>
      <c r="D12" s="32"/>
      <c r="E12" s="10" t="s">
        <v>12</v>
      </c>
      <c r="F12" s="21">
        <f t="shared" si="0"/>
        <v>0</v>
      </c>
      <c r="G12" s="22">
        <f>G13+G14</f>
        <v>0</v>
      </c>
      <c r="H12" s="22">
        <f>H13+H14</f>
        <v>0</v>
      </c>
      <c r="I12" s="22">
        <f>I13+I14</f>
        <v>0</v>
      </c>
      <c r="J12" s="22">
        <f>J13+J14</f>
        <v>0</v>
      </c>
      <c r="K12" s="20">
        <f t="shared" si="1"/>
        <v>0</v>
      </c>
    </row>
    <row r="13" spans="1:11" ht="12.75">
      <c r="A13" s="42">
        <v>5</v>
      </c>
      <c r="B13" s="28"/>
      <c r="C13" s="6" t="s">
        <v>131</v>
      </c>
      <c r="D13" s="32"/>
      <c r="E13" s="5" t="s">
        <v>120</v>
      </c>
      <c r="F13" s="43">
        <f t="shared" si="0"/>
        <v>0</v>
      </c>
      <c r="G13" s="22">
        <v>0</v>
      </c>
      <c r="H13" s="22">
        <v>0</v>
      </c>
      <c r="I13" s="22">
        <v>0</v>
      </c>
      <c r="J13" s="22">
        <v>0</v>
      </c>
      <c r="K13" s="20">
        <f t="shared" si="1"/>
        <v>0</v>
      </c>
    </row>
    <row r="14" spans="1:11" s="44" customFormat="1" ht="12.75">
      <c r="A14" s="42">
        <v>6</v>
      </c>
      <c r="B14" s="28"/>
      <c r="C14" s="6">
        <v>50</v>
      </c>
      <c r="D14" s="32"/>
      <c r="E14" s="5" t="s">
        <v>13</v>
      </c>
      <c r="F14" s="43">
        <f t="shared" si="0"/>
        <v>0</v>
      </c>
      <c r="G14" s="22">
        <v>0</v>
      </c>
      <c r="H14" s="22">
        <v>0</v>
      </c>
      <c r="I14" s="22">
        <v>0</v>
      </c>
      <c r="J14" s="22">
        <v>0</v>
      </c>
      <c r="K14" s="20">
        <f t="shared" si="1"/>
        <v>0</v>
      </c>
    </row>
    <row r="15" spans="1:11" s="44" customFormat="1" ht="12.75">
      <c r="A15" s="42">
        <v>7</v>
      </c>
      <c r="B15" s="28"/>
      <c r="C15" s="6"/>
      <c r="D15" s="32"/>
      <c r="E15" s="10" t="s">
        <v>65</v>
      </c>
      <c r="F15" s="21">
        <f t="shared" si="0"/>
        <v>13587318</v>
      </c>
      <c r="G15" s="22">
        <f>G16+G25</f>
        <v>4695598</v>
      </c>
      <c r="H15" s="22">
        <f>H16+H25</f>
        <v>3959830</v>
      </c>
      <c r="I15" s="22">
        <f>I16+I25</f>
        <v>3959150</v>
      </c>
      <c r="J15" s="22">
        <f>J16+J25</f>
        <v>972740</v>
      </c>
      <c r="K15" s="20">
        <f t="shared" si="1"/>
        <v>12614578</v>
      </c>
    </row>
    <row r="16" spans="1:11" s="44" customFormat="1" ht="12.75">
      <c r="A16" s="42">
        <v>8</v>
      </c>
      <c r="B16" s="28">
        <v>33.1</v>
      </c>
      <c r="C16" s="6"/>
      <c r="D16" s="32"/>
      <c r="E16" s="5" t="s">
        <v>66</v>
      </c>
      <c r="F16" s="20">
        <f>SUM(F17:F21)</f>
        <v>13568318</v>
      </c>
      <c r="G16" s="20">
        <f>SUM(G17:G21)</f>
        <v>4685598</v>
      </c>
      <c r="H16" s="20">
        <f>H17+H18+H19+H20+H21</f>
        <v>3956830</v>
      </c>
      <c r="I16" s="20">
        <f>I17+I18+I19+I20+I21</f>
        <v>3956150</v>
      </c>
      <c r="J16" s="20">
        <f>J17+J18+J19+J20+J21</f>
        <v>969740</v>
      </c>
      <c r="K16" s="20">
        <f t="shared" si="1"/>
        <v>12598578</v>
      </c>
    </row>
    <row r="17" spans="1:11" s="44" customFormat="1" ht="12.75">
      <c r="A17" s="42">
        <v>9</v>
      </c>
      <c r="B17" s="28"/>
      <c r="C17" s="6" t="s">
        <v>138</v>
      </c>
      <c r="D17" s="32"/>
      <c r="E17" s="8" t="s">
        <v>67</v>
      </c>
      <c r="F17" s="43">
        <f>G17+H17+I17+J17</f>
        <v>0</v>
      </c>
      <c r="G17" s="43">
        <v>0</v>
      </c>
      <c r="H17" s="43">
        <v>0</v>
      </c>
      <c r="I17" s="43">
        <v>0</v>
      </c>
      <c r="J17" s="43">
        <v>0</v>
      </c>
      <c r="K17" s="20">
        <f t="shared" si="1"/>
        <v>0</v>
      </c>
    </row>
    <row r="18" spans="1:11" s="44" customFormat="1" ht="25.5">
      <c r="A18" s="42">
        <v>10</v>
      </c>
      <c r="B18" s="28"/>
      <c r="C18" s="6">
        <v>16</v>
      </c>
      <c r="D18" s="32"/>
      <c r="E18" s="12" t="s">
        <v>68</v>
      </c>
      <c r="F18" s="43">
        <f>G18+H18+I18+J18</f>
        <v>0</v>
      </c>
      <c r="G18" s="43">
        <v>0</v>
      </c>
      <c r="H18" s="43">
        <v>0</v>
      </c>
      <c r="I18" s="43">
        <v>0</v>
      </c>
      <c r="J18" s="43">
        <v>0</v>
      </c>
      <c r="K18" s="20">
        <f t="shared" si="1"/>
        <v>0</v>
      </c>
    </row>
    <row r="19" spans="1:11" s="44" customFormat="1" ht="12.75">
      <c r="A19" s="42">
        <v>11</v>
      </c>
      <c r="B19" s="28"/>
      <c r="C19" s="6">
        <v>20</v>
      </c>
      <c r="D19" s="32"/>
      <c r="E19" s="8" t="s">
        <v>14</v>
      </c>
      <c r="F19" s="43">
        <f>G19+H19+I19+J19</f>
        <v>0</v>
      </c>
      <c r="G19" s="43">
        <v>0</v>
      </c>
      <c r="H19" s="43">
        <v>0</v>
      </c>
      <c r="I19" s="43">
        <v>0</v>
      </c>
      <c r="J19" s="43">
        <v>0</v>
      </c>
      <c r="K19" s="20">
        <f t="shared" si="1"/>
        <v>0</v>
      </c>
    </row>
    <row r="20" spans="1:11" s="44" customFormat="1" ht="12.75">
      <c r="A20" s="42">
        <v>12</v>
      </c>
      <c r="B20" s="28"/>
      <c r="C20" s="6">
        <v>21</v>
      </c>
      <c r="D20" s="32"/>
      <c r="E20" s="8" t="s">
        <v>69</v>
      </c>
      <c r="F20" s="43">
        <f>SUM(G20:J20)</f>
        <v>13515748</v>
      </c>
      <c r="G20" s="43">
        <v>4669028</v>
      </c>
      <c r="H20" s="43">
        <v>3944830</v>
      </c>
      <c r="I20" s="43">
        <v>3944150</v>
      </c>
      <c r="J20" s="43">
        <v>957740</v>
      </c>
      <c r="K20" s="20">
        <f t="shared" si="1"/>
        <v>12558008</v>
      </c>
    </row>
    <row r="21" spans="1:11" s="44" customFormat="1" ht="12.75">
      <c r="A21" s="42">
        <v>13</v>
      </c>
      <c r="B21" s="28"/>
      <c r="C21" s="6">
        <v>50</v>
      </c>
      <c r="D21" s="32"/>
      <c r="E21" s="8" t="s">
        <v>143</v>
      </c>
      <c r="F21" s="22">
        <f>F23+F24</f>
        <v>52570</v>
      </c>
      <c r="G21" s="22">
        <f>G23+G24</f>
        <v>16570</v>
      </c>
      <c r="H21" s="22">
        <f>H23+H24</f>
        <v>12000</v>
      </c>
      <c r="I21" s="22">
        <f>I23+I24</f>
        <v>12000</v>
      </c>
      <c r="J21" s="22">
        <f>J23+J24</f>
        <v>12000</v>
      </c>
      <c r="K21" s="20">
        <f t="shared" si="1"/>
        <v>40570</v>
      </c>
    </row>
    <row r="22" spans="1:11" s="44" customFormat="1" ht="12.75">
      <c r="A22" s="42"/>
      <c r="B22" s="28"/>
      <c r="C22" s="6"/>
      <c r="D22" s="32"/>
      <c r="E22" s="8" t="s">
        <v>180</v>
      </c>
      <c r="F22" s="22"/>
      <c r="G22" s="43"/>
      <c r="H22" s="43"/>
      <c r="I22" s="43"/>
      <c r="J22" s="43"/>
      <c r="K22" s="20">
        <f t="shared" si="1"/>
        <v>0</v>
      </c>
    </row>
    <row r="23" spans="1:11" s="44" customFormat="1" ht="12.75">
      <c r="A23" s="42"/>
      <c r="B23" s="28"/>
      <c r="C23" s="6"/>
      <c r="D23" s="32"/>
      <c r="E23" s="8" t="s">
        <v>181</v>
      </c>
      <c r="F23" s="22">
        <f>SUM(G23:J23)</f>
        <v>52570</v>
      </c>
      <c r="G23" s="43">
        <v>16570</v>
      </c>
      <c r="H23" s="43">
        <v>12000</v>
      </c>
      <c r="I23" s="43">
        <v>12000</v>
      </c>
      <c r="J23" s="43">
        <v>12000</v>
      </c>
      <c r="K23" s="20">
        <f t="shared" si="1"/>
        <v>40570</v>
      </c>
    </row>
    <row r="24" spans="1:11" s="44" customFormat="1" ht="12.75">
      <c r="A24" s="42"/>
      <c r="B24" s="28"/>
      <c r="C24" s="6"/>
      <c r="D24" s="32"/>
      <c r="E24" s="8" t="s">
        <v>182</v>
      </c>
      <c r="F24" s="22">
        <f>SUM(G24:J24)</f>
        <v>0</v>
      </c>
      <c r="G24" s="43">
        <v>0</v>
      </c>
      <c r="H24" s="43">
        <v>0</v>
      </c>
      <c r="I24" s="43">
        <v>0</v>
      </c>
      <c r="J24" s="43">
        <v>0</v>
      </c>
      <c r="K24" s="20">
        <f t="shared" si="1"/>
        <v>0</v>
      </c>
    </row>
    <row r="25" spans="1:11" s="44" customFormat="1" ht="12.75">
      <c r="A25" s="42">
        <v>14</v>
      </c>
      <c r="B25" s="29" t="s">
        <v>130</v>
      </c>
      <c r="C25" s="6"/>
      <c r="D25" s="32"/>
      <c r="E25" s="5" t="s">
        <v>70</v>
      </c>
      <c r="F25" s="20">
        <f>G25+H25+I25+J25</f>
        <v>19000</v>
      </c>
      <c r="G25" s="20">
        <f>G26+G27</f>
        <v>10000</v>
      </c>
      <c r="H25" s="20">
        <f>H26+H27</f>
        <v>3000</v>
      </c>
      <c r="I25" s="20">
        <f>I26+I27</f>
        <v>3000</v>
      </c>
      <c r="J25" s="20">
        <f>J26+J27</f>
        <v>3000</v>
      </c>
      <c r="K25" s="20">
        <f t="shared" si="1"/>
        <v>16000</v>
      </c>
    </row>
    <row r="26" spans="1:11" s="44" customFormat="1" ht="12.75">
      <c r="A26" s="42">
        <v>15</v>
      </c>
      <c r="B26" s="28"/>
      <c r="C26" s="6" t="s">
        <v>132</v>
      </c>
      <c r="D26" s="32"/>
      <c r="E26" s="8" t="s">
        <v>121</v>
      </c>
      <c r="F26" s="22">
        <f>SUM(G26:J26)</f>
        <v>19000</v>
      </c>
      <c r="G26" s="43">
        <v>10000</v>
      </c>
      <c r="H26" s="43">
        <v>3000</v>
      </c>
      <c r="I26" s="43">
        <v>3000</v>
      </c>
      <c r="J26" s="43">
        <v>3000</v>
      </c>
      <c r="K26" s="20">
        <f t="shared" si="1"/>
        <v>16000</v>
      </c>
    </row>
    <row r="27" spans="1:11" s="44" customFormat="1" ht="12.75">
      <c r="A27" s="42">
        <v>16</v>
      </c>
      <c r="B27" s="28"/>
      <c r="C27" s="6">
        <v>50</v>
      </c>
      <c r="D27" s="32"/>
      <c r="E27" s="8" t="s">
        <v>15</v>
      </c>
      <c r="F27" s="22">
        <f aca="true" t="shared" si="2" ref="F27:F33">G27+H27+I27+J27</f>
        <v>0</v>
      </c>
      <c r="G27" s="43">
        <v>0</v>
      </c>
      <c r="H27" s="43">
        <v>0</v>
      </c>
      <c r="I27" s="43">
        <v>0</v>
      </c>
      <c r="J27" s="43">
        <v>0</v>
      </c>
      <c r="K27" s="20">
        <f t="shared" si="1"/>
        <v>0</v>
      </c>
    </row>
    <row r="28" spans="1:11" s="44" customFormat="1" ht="12.75">
      <c r="A28" s="42">
        <v>21</v>
      </c>
      <c r="B28" s="28"/>
      <c r="C28" s="6"/>
      <c r="D28" s="32" t="s">
        <v>131</v>
      </c>
      <c r="E28" s="45" t="s">
        <v>15</v>
      </c>
      <c r="F28" s="43">
        <f t="shared" si="2"/>
        <v>0</v>
      </c>
      <c r="G28" s="43"/>
      <c r="H28" s="43">
        <v>0</v>
      </c>
      <c r="I28" s="43">
        <v>0</v>
      </c>
      <c r="J28" s="43">
        <v>0</v>
      </c>
      <c r="K28" s="20">
        <f t="shared" si="1"/>
        <v>0</v>
      </c>
    </row>
    <row r="29" spans="1:11" s="44" customFormat="1" ht="12.75">
      <c r="A29" s="42">
        <v>22</v>
      </c>
      <c r="B29" s="28"/>
      <c r="C29" s="6"/>
      <c r="D29" s="32"/>
      <c r="E29" s="5" t="s">
        <v>16</v>
      </c>
      <c r="F29" s="20">
        <f t="shared" si="2"/>
        <v>0</v>
      </c>
      <c r="G29" s="20">
        <f>G30</f>
        <v>0</v>
      </c>
      <c r="H29" s="20">
        <f>H30</f>
        <v>0</v>
      </c>
      <c r="I29" s="20">
        <f>I30</f>
        <v>0</v>
      </c>
      <c r="J29" s="20">
        <f>J30</f>
        <v>0</v>
      </c>
      <c r="K29" s="20">
        <f t="shared" si="1"/>
        <v>0</v>
      </c>
    </row>
    <row r="30" spans="1:11" s="44" customFormat="1" ht="12.75">
      <c r="A30" s="42">
        <v>23</v>
      </c>
      <c r="B30" s="28">
        <v>39.1</v>
      </c>
      <c r="C30" s="6"/>
      <c r="D30" s="32"/>
      <c r="E30" s="5" t="s">
        <v>17</v>
      </c>
      <c r="F30" s="20">
        <f t="shared" si="2"/>
        <v>0</v>
      </c>
      <c r="G30" s="20">
        <f>G31+G32+G33</f>
        <v>0</v>
      </c>
      <c r="H30" s="20">
        <f>H31+H32+H33</f>
        <v>0</v>
      </c>
      <c r="I30" s="20">
        <f>I31+I32+I33</f>
        <v>0</v>
      </c>
      <c r="J30" s="20">
        <f>J31+J32+J33</f>
        <v>0</v>
      </c>
      <c r="K30" s="20">
        <f t="shared" si="1"/>
        <v>0</v>
      </c>
    </row>
    <row r="31" spans="1:11" s="44" customFormat="1" ht="12.75">
      <c r="A31" s="42">
        <v>24</v>
      </c>
      <c r="B31" s="28"/>
      <c r="C31" s="6" t="s">
        <v>132</v>
      </c>
      <c r="D31" s="32"/>
      <c r="E31" s="8" t="s">
        <v>71</v>
      </c>
      <c r="F31" s="43">
        <f t="shared" si="2"/>
        <v>0</v>
      </c>
      <c r="G31" s="43">
        <v>0</v>
      </c>
      <c r="H31" s="43"/>
      <c r="I31" s="43">
        <v>0</v>
      </c>
      <c r="J31" s="43">
        <v>0</v>
      </c>
      <c r="K31" s="20">
        <f t="shared" si="1"/>
        <v>0</v>
      </c>
    </row>
    <row r="32" spans="1:11" s="44" customFormat="1" ht="12.75">
      <c r="A32" s="42">
        <v>25</v>
      </c>
      <c r="B32" s="28"/>
      <c r="C32" s="6" t="s">
        <v>135</v>
      </c>
      <c r="D32" s="32"/>
      <c r="E32" s="8" t="s">
        <v>18</v>
      </c>
      <c r="F32" s="43">
        <f t="shared" si="2"/>
        <v>0</v>
      </c>
      <c r="G32" s="43">
        <v>0</v>
      </c>
      <c r="H32" s="43">
        <v>0</v>
      </c>
      <c r="I32" s="43">
        <v>0</v>
      </c>
      <c r="J32" s="43">
        <v>0</v>
      </c>
      <c r="K32" s="20">
        <f t="shared" si="1"/>
        <v>0</v>
      </c>
    </row>
    <row r="33" spans="1:11" s="44" customFormat="1" ht="12.75">
      <c r="A33" s="42">
        <v>26</v>
      </c>
      <c r="B33" s="28"/>
      <c r="C33" s="6">
        <v>50</v>
      </c>
      <c r="D33" s="32"/>
      <c r="E33" s="8" t="s">
        <v>19</v>
      </c>
      <c r="F33" s="43">
        <f t="shared" si="2"/>
        <v>0</v>
      </c>
      <c r="G33" s="43">
        <v>0</v>
      </c>
      <c r="H33" s="43">
        <v>0</v>
      </c>
      <c r="I33" s="43">
        <v>0</v>
      </c>
      <c r="J33" s="43">
        <v>0</v>
      </c>
      <c r="K33" s="20">
        <f t="shared" si="1"/>
        <v>0</v>
      </c>
    </row>
    <row r="34" spans="1:11" s="44" customFormat="1" ht="12.75">
      <c r="A34" s="42">
        <v>27</v>
      </c>
      <c r="B34" s="28"/>
      <c r="C34" s="6"/>
      <c r="D34" s="32"/>
      <c r="E34" s="5" t="s">
        <v>72</v>
      </c>
      <c r="F34" s="20">
        <f>F35+F45</f>
        <v>1472902</v>
      </c>
      <c r="G34" s="20">
        <f>G35+G45</f>
        <v>1357000</v>
      </c>
      <c r="H34" s="20">
        <f>H35+H45</f>
        <v>97000</v>
      </c>
      <c r="I34" s="20">
        <f>I35+I45</f>
        <v>18902</v>
      </c>
      <c r="J34" s="20">
        <f>J35+J45</f>
        <v>0</v>
      </c>
      <c r="K34" s="20">
        <f t="shared" si="1"/>
        <v>1472902</v>
      </c>
    </row>
    <row r="35" spans="1:11" s="44" customFormat="1" ht="12.75">
      <c r="A35" s="42">
        <v>28</v>
      </c>
      <c r="B35" s="28" t="s">
        <v>139</v>
      </c>
      <c r="C35" s="6"/>
      <c r="D35" s="32"/>
      <c r="E35" s="8" t="s">
        <v>73</v>
      </c>
      <c r="F35" s="20">
        <f>F36</f>
        <v>221231</v>
      </c>
      <c r="G35" s="20">
        <f>G36</f>
        <v>105000</v>
      </c>
      <c r="H35" s="20">
        <f>H36</f>
        <v>97000</v>
      </c>
      <c r="I35" s="20">
        <f>I36</f>
        <v>19231</v>
      </c>
      <c r="J35" s="20">
        <f>J36</f>
        <v>0</v>
      </c>
      <c r="K35" s="20">
        <f t="shared" si="1"/>
        <v>221231</v>
      </c>
    </row>
    <row r="36" spans="1:11" s="44" customFormat="1" ht="12.75">
      <c r="A36" s="42">
        <v>29</v>
      </c>
      <c r="B36" s="28"/>
      <c r="C36" s="6"/>
      <c r="D36" s="32">
        <v>11</v>
      </c>
      <c r="E36" s="10" t="s">
        <v>122</v>
      </c>
      <c r="F36" s="21">
        <f>SUM(F37:F44)</f>
        <v>221231</v>
      </c>
      <c r="G36" s="21">
        <f>SUM(G37:G44)</f>
        <v>105000</v>
      </c>
      <c r="H36" s="21">
        <f>SUM(H37:H44)</f>
        <v>97000</v>
      </c>
      <c r="I36" s="21">
        <f>SUM(I37:I44)</f>
        <v>19231</v>
      </c>
      <c r="J36" s="21">
        <f>SUM(J37:J44)</f>
        <v>0</v>
      </c>
      <c r="K36" s="20">
        <f t="shared" si="1"/>
        <v>221231</v>
      </c>
    </row>
    <row r="37" spans="1:11" s="44" customFormat="1" ht="12.75">
      <c r="A37" s="42">
        <v>30</v>
      </c>
      <c r="B37" s="28"/>
      <c r="C37" s="6"/>
      <c r="D37" s="32"/>
      <c r="E37" s="45" t="s">
        <v>74</v>
      </c>
      <c r="F37" s="22">
        <f>SUM(G37:J37)</f>
        <v>5000</v>
      </c>
      <c r="G37" s="43">
        <v>0</v>
      </c>
      <c r="H37" s="43">
        <v>5000</v>
      </c>
      <c r="I37" s="43"/>
      <c r="J37" s="43"/>
      <c r="K37" s="20">
        <f t="shared" si="1"/>
        <v>5000</v>
      </c>
    </row>
    <row r="38" spans="1:11" s="44" customFormat="1" ht="12.75">
      <c r="A38" s="42">
        <v>31</v>
      </c>
      <c r="B38" s="28"/>
      <c r="C38" s="6"/>
      <c r="D38" s="32"/>
      <c r="E38" s="45" t="s">
        <v>75</v>
      </c>
      <c r="F38" s="22">
        <v>0</v>
      </c>
      <c r="G38" s="43"/>
      <c r="H38" s="43"/>
      <c r="I38" s="43"/>
      <c r="J38" s="43"/>
      <c r="K38" s="20">
        <f t="shared" si="1"/>
        <v>0</v>
      </c>
    </row>
    <row r="39" spans="1:11" s="44" customFormat="1" ht="12.75">
      <c r="A39" s="42">
        <v>32</v>
      </c>
      <c r="B39" s="28"/>
      <c r="C39" s="6"/>
      <c r="D39" s="32"/>
      <c r="E39" s="45" t="s">
        <v>76</v>
      </c>
      <c r="F39" s="22">
        <v>0</v>
      </c>
      <c r="G39" s="43"/>
      <c r="H39" s="43"/>
      <c r="I39" s="43"/>
      <c r="J39" s="43"/>
      <c r="K39" s="20">
        <f t="shared" si="1"/>
        <v>0</v>
      </c>
    </row>
    <row r="40" spans="1:11" s="44" customFormat="1" ht="12.75">
      <c r="A40" s="42"/>
      <c r="B40" s="28"/>
      <c r="C40" s="6"/>
      <c r="D40" s="32"/>
      <c r="E40" s="45" t="s">
        <v>175</v>
      </c>
      <c r="F40" s="22">
        <f>SUM(G40:J40)</f>
        <v>30583</v>
      </c>
      <c r="G40" s="43">
        <v>24000</v>
      </c>
      <c r="H40" s="43">
        <v>10800</v>
      </c>
      <c r="I40" s="43">
        <v>-4217</v>
      </c>
      <c r="J40" s="43">
        <v>0</v>
      </c>
      <c r="K40" s="20">
        <f t="shared" si="1"/>
        <v>30583</v>
      </c>
    </row>
    <row r="41" spans="1:11" s="44" customFormat="1" ht="12.75">
      <c r="A41" s="42"/>
      <c r="B41" s="28"/>
      <c r="C41" s="6"/>
      <c r="D41" s="32"/>
      <c r="E41" s="45" t="s">
        <v>176</v>
      </c>
      <c r="F41" s="22">
        <f>SUM(G41:J41)</f>
        <v>400</v>
      </c>
      <c r="G41" s="43">
        <v>0</v>
      </c>
      <c r="H41" s="43">
        <v>460</v>
      </c>
      <c r="I41" s="43">
        <v>-60</v>
      </c>
      <c r="J41" s="43">
        <v>0</v>
      </c>
      <c r="K41" s="20">
        <f t="shared" si="1"/>
        <v>400</v>
      </c>
    </row>
    <row r="42" spans="1:11" s="44" customFormat="1" ht="12.75">
      <c r="A42" s="42">
        <v>33</v>
      </c>
      <c r="B42" s="28"/>
      <c r="C42" s="6"/>
      <c r="D42" s="32"/>
      <c r="E42" s="45" t="s">
        <v>177</v>
      </c>
      <c r="F42" s="22">
        <f>SUM(G42:J42)</f>
        <v>185248</v>
      </c>
      <c r="G42" s="43">
        <v>81000</v>
      </c>
      <c r="H42" s="43">
        <v>80740</v>
      </c>
      <c r="I42" s="43">
        <v>23508</v>
      </c>
      <c r="J42" s="43">
        <v>0</v>
      </c>
      <c r="K42" s="20">
        <f t="shared" si="1"/>
        <v>185248</v>
      </c>
    </row>
    <row r="43" spans="1:11" s="44" customFormat="1" ht="12.75">
      <c r="A43" s="42">
        <v>34</v>
      </c>
      <c r="B43" s="28"/>
      <c r="C43" s="6"/>
      <c r="D43" s="32"/>
      <c r="E43" s="45" t="s">
        <v>166</v>
      </c>
      <c r="F43" s="22">
        <v>0</v>
      </c>
      <c r="G43" s="43"/>
      <c r="H43" s="43"/>
      <c r="I43" s="43"/>
      <c r="J43" s="43"/>
      <c r="K43" s="20">
        <f t="shared" si="1"/>
        <v>0</v>
      </c>
    </row>
    <row r="44" spans="1:11" s="44" customFormat="1" ht="12.75">
      <c r="A44" s="42">
        <v>35</v>
      </c>
      <c r="B44" s="28"/>
      <c r="C44" s="6"/>
      <c r="D44" s="32"/>
      <c r="E44" s="45" t="s">
        <v>20</v>
      </c>
      <c r="F44" s="22">
        <v>0</v>
      </c>
      <c r="G44" s="43">
        <v>0</v>
      </c>
      <c r="H44" s="43">
        <v>0</v>
      </c>
      <c r="I44" s="43">
        <v>0</v>
      </c>
      <c r="J44" s="43">
        <v>0</v>
      </c>
      <c r="K44" s="20">
        <f t="shared" si="1"/>
        <v>0</v>
      </c>
    </row>
    <row r="45" spans="1:11" s="44" customFormat="1" ht="12.75">
      <c r="A45" s="42">
        <v>36</v>
      </c>
      <c r="B45" s="28" t="s">
        <v>140</v>
      </c>
      <c r="C45" s="6"/>
      <c r="D45" s="32"/>
      <c r="E45" s="14" t="s">
        <v>77</v>
      </c>
      <c r="F45" s="20">
        <f>F46+F50</f>
        <v>1251671</v>
      </c>
      <c r="G45" s="20">
        <f>G46+G50</f>
        <v>1252000</v>
      </c>
      <c r="H45" s="20">
        <f>H46+H50</f>
        <v>0</v>
      </c>
      <c r="I45" s="20">
        <f>I46+I50</f>
        <v>-329</v>
      </c>
      <c r="J45" s="20">
        <f>J46+J50</f>
        <v>0</v>
      </c>
      <c r="K45" s="20">
        <f t="shared" si="1"/>
        <v>1251671</v>
      </c>
    </row>
    <row r="46" spans="1:11" s="19" customFormat="1" ht="38.25">
      <c r="A46" s="25">
        <v>37</v>
      </c>
      <c r="B46" s="30"/>
      <c r="C46" s="13" t="s">
        <v>173</v>
      </c>
      <c r="D46" s="18"/>
      <c r="E46" s="12" t="s">
        <v>167</v>
      </c>
      <c r="F46" s="20">
        <f>SUM(F47:F52)</f>
        <v>1251671</v>
      </c>
      <c r="G46" s="20">
        <f>SUM(G47:G52)</f>
        <v>1252000</v>
      </c>
      <c r="H46" s="20">
        <f>SUM(H47:H52)</f>
        <v>0</v>
      </c>
      <c r="I46" s="20">
        <f>SUM(I47:I52)</f>
        <v>-329</v>
      </c>
      <c r="J46" s="20">
        <f>SUM(J47:J52)</f>
        <v>0</v>
      </c>
      <c r="K46" s="20">
        <f t="shared" si="1"/>
        <v>1251671</v>
      </c>
    </row>
    <row r="47" spans="1:11" s="44" customFormat="1" ht="12.75">
      <c r="A47" s="42">
        <v>39</v>
      </c>
      <c r="B47" s="28"/>
      <c r="C47" s="6"/>
      <c r="D47" s="32"/>
      <c r="E47" s="45" t="s">
        <v>168</v>
      </c>
      <c r="F47" s="43">
        <v>0</v>
      </c>
      <c r="G47" s="43"/>
      <c r="H47" s="43"/>
      <c r="I47" s="43"/>
      <c r="J47" s="43"/>
      <c r="K47" s="20">
        <f t="shared" si="1"/>
        <v>0</v>
      </c>
    </row>
    <row r="48" spans="1:11" s="44" customFormat="1" ht="12.75">
      <c r="A48" s="42"/>
      <c r="B48" s="28"/>
      <c r="C48" s="6"/>
      <c r="D48" s="32"/>
      <c r="E48" s="45" t="s">
        <v>166</v>
      </c>
      <c r="F48" s="43">
        <v>0</v>
      </c>
      <c r="G48" s="43"/>
      <c r="H48" s="43"/>
      <c r="I48" s="43"/>
      <c r="J48" s="43"/>
      <c r="K48" s="20">
        <f t="shared" si="1"/>
        <v>0</v>
      </c>
    </row>
    <row r="49" spans="1:11" s="44" customFormat="1" ht="12.75">
      <c r="A49" s="42"/>
      <c r="B49" s="28"/>
      <c r="C49" s="6"/>
      <c r="D49" s="32"/>
      <c r="E49" s="45" t="s">
        <v>174</v>
      </c>
      <c r="F49" s="43">
        <f>SUM(G49:J49)</f>
        <v>1251671</v>
      </c>
      <c r="G49" s="43">
        <v>1252000</v>
      </c>
      <c r="H49" s="43">
        <v>0</v>
      </c>
      <c r="I49" s="43">
        <v>-329</v>
      </c>
      <c r="J49" s="43">
        <v>0</v>
      </c>
      <c r="K49" s="20">
        <f t="shared" si="1"/>
        <v>1251671</v>
      </c>
    </row>
    <row r="50" spans="1:11" s="23" customFormat="1" ht="12.75">
      <c r="A50" s="26"/>
      <c r="B50" s="30"/>
      <c r="C50" s="13" t="s">
        <v>157</v>
      </c>
      <c r="D50" s="13"/>
      <c r="E50" s="8" t="s">
        <v>169</v>
      </c>
      <c r="F50" s="31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"/>
        <v>0</v>
      </c>
    </row>
    <row r="51" spans="1:11" s="44" customFormat="1" ht="12.75">
      <c r="A51" s="42"/>
      <c r="B51" s="28"/>
      <c r="C51" s="6"/>
      <c r="D51" s="32"/>
      <c r="E51" s="45" t="s">
        <v>170</v>
      </c>
      <c r="F51" s="43">
        <v>0</v>
      </c>
      <c r="G51" s="43"/>
      <c r="H51" s="43"/>
      <c r="I51" s="43"/>
      <c r="J51" s="43"/>
      <c r="K51" s="20">
        <f t="shared" si="1"/>
        <v>0</v>
      </c>
    </row>
    <row r="52" spans="1:11" s="44" customFormat="1" ht="12.75">
      <c r="A52" s="42"/>
      <c r="B52" s="28"/>
      <c r="C52" s="6"/>
      <c r="D52" s="32"/>
      <c r="E52" s="45" t="s">
        <v>171</v>
      </c>
      <c r="F52" s="43">
        <v>0</v>
      </c>
      <c r="G52" s="43"/>
      <c r="H52" s="43"/>
      <c r="I52" s="43"/>
      <c r="J52" s="43"/>
      <c r="K52" s="20">
        <f t="shared" si="1"/>
        <v>0</v>
      </c>
    </row>
    <row r="53" spans="1:11" s="44" customFormat="1" ht="12.75">
      <c r="A53" s="42">
        <v>41</v>
      </c>
      <c r="B53" s="28" t="s">
        <v>21</v>
      </c>
      <c r="C53" s="6" t="s">
        <v>22</v>
      </c>
      <c r="D53" s="6" t="s">
        <v>23</v>
      </c>
      <c r="E53" s="5" t="s">
        <v>4</v>
      </c>
      <c r="F53" s="43"/>
      <c r="G53" s="43"/>
      <c r="H53" s="43"/>
      <c r="I53" s="43"/>
      <c r="J53" s="43"/>
      <c r="K53" s="20">
        <f t="shared" si="1"/>
        <v>0</v>
      </c>
    </row>
    <row r="54" spans="1:11" s="44" customFormat="1" ht="15.75">
      <c r="A54" s="42">
        <v>42</v>
      </c>
      <c r="B54" s="28"/>
      <c r="C54" s="6"/>
      <c r="D54" s="32"/>
      <c r="E54" s="46" t="s">
        <v>128</v>
      </c>
      <c r="F54" s="20">
        <v>15535652</v>
      </c>
      <c r="G54" s="20">
        <v>6528030</v>
      </c>
      <c r="H54" s="20">
        <v>4056830</v>
      </c>
      <c r="I54" s="20">
        <v>3978052</v>
      </c>
      <c r="J54" s="20">
        <v>972740</v>
      </c>
      <c r="K54" s="20">
        <v>14562912</v>
      </c>
    </row>
    <row r="55" spans="1:11" s="44" customFormat="1" ht="12.75">
      <c r="A55" s="42"/>
      <c r="B55" s="28"/>
      <c r="C55" s="6" t="s">
        <v>22</v>
      </c>
      <c r="D55" s="6" t="s">
        <v>23</v>
      </c>
      <c r="E55" s="5" t="s">
        <v>4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</row>
    <row r="56" spans="1:11" s="44" customFormat="1" ht="12.75">
      <c r="A56" s="42">
        <v>43</v>
      </c>
      <c r="B56" s="28"/>
      <c r="C56" s="6"/>
      <c r="D56" s="32"/>
      <c r="E56" s="5" t="s">
        <v>24</v>
      </c>
      <c r="F56" s="20">
        <v>14176581</v>
      </c>
      <c r="G56" s="20">
        <v>5199630</v>
      </c>
      <c r="H56" s="20">
        <v>4049830</v>
      </c>
      <c r="I56" s="20">
        <v>3966381</v>
      </c>
      <c r="J56" s="20">
        <v>960740</v>
      </c>
      <c r="K56" s="20">
        <v>13215841</v>
      </c>
    </row>
    <row r="57" spans="1:11" s="44" customFormat="1" ht="12.75">
      <c r="A57" s="42">
        <v>44</v>
      </c>
      <c r="B57" s="28">
        <v>10</v>
      </c>
      <c r="C57" s="6"/>
      <c r="D57" s="32"/>
      <c r="E57" s="5" t="s">
        <v>25</v>
      </c>
      <c r="F57" s="20">
        <v>10649391</v>
      </c>
      <c r="G57" s="20">
        <v>3425010</v>
      </c>
      <c r="H57" s="20">
        <v>3464700</v>
      </c>
      <c r="I57" s="20">
        <v>3179981</v>
      </c>
      <c r="J57" s="20">
        <v>579700</v>
      </c>
      <c r="K57" s="20">
        <v>10069691</v>
      </c>
    </row>
    <row r="58" spans="1:11" s="44" customFormat="1" ht="12.75">
      <c r="A58" s="42">
        <v>45</v>
      </c>
      <c r="B58" s="28"/>
      <c r="C58" s="6" t="s">
        <v>132</v>
      </c>
      <c r="D58" s="32"/>
      <c r="E58" s="5" t="s">
        <v>26</v>
      </c>
      <c r="F58" s="20">
        <v>7953988</v>
      </c>
      <c r="G58" s="20">
        <v>2553320</v>
      </c>
      <c r="H58" s="20">
        <v>2548250</v>
      </c>
      <c r="I58" s="20">
        <v>2294918</v>
      </c>
      <c r="J58" s="20">
        <v>557500</v>
      </c>
      <c r="K58" s="20">
        <v>7396488</v>
      </c>
    </row>
    <row r="59" spans="1:11" s="44" customFormat="1" ht="12.75">
      <c r="A59" s="42">
        <v>46</v>
      </c>
      <c r="B59" s="28"/>
      <c r="C59" s="6"/>
      <c r="D59" s="32" t="s">
        <v>132</v>
      </c>
      <c r="E59" s="45" t="s">
        <v>78</v>
      </c>
      <c r="F59" s="20">
        <v>4763904</v>
      </c>
      <c r="G59" s="20">
        <v>1288260</v>
      </c>
      <c r="H59" s="20">
        <v>1516280</v>
      </c>
      <c r="I59" s="20">
        <v>1456364</v>
      </c>
      <c r="J59" s="20">
        <v>503000</v>
      </c>
      <c r="K59" s="20">
        <v>4260904</v>
      </c>
    </row>
    <row r="60" spans="1:11" s="44" customFormat="1" ht="12.75">
      <c r="A60" s="42">
        <v>47</v>
      </c>
      <c r="B60" s="28"/>
      <c r="C60" s="6"/>
      <c r="D60" s="32" t="s">
        <v>133</v>
      </c>
      <c r="E60" s="45" t="s">
        <v>27</v>
      </c>
      <c r="F60" s="20">
        <v>15000</v>
      </c>
      <c r="G60" s="20">
        <v>15000</v>
      </c>
      <c r="H60" s="20">
        <v>0</v>
      </c>
      <c r="I60" s="20">
        <v>0</v>
      </c>
      <c r="J60" s="20">
        <v>0</v>
      </c>
      <c r="K60" s="20">
        <v>15000</v>
      </c>
    </row>
    <row r="61" spans="1:11" s="44" customFormat="1" ht="12.75">
      <c r="A61" s="42">
        <v>48</v>
      </c>
      <c r="B61" s="28"/>
      <c r="C61" s="6"/>
      <c r="D61" s="32" t="s">
        <v>134</v>
      </c>
      <c r="E61" s="45" t="s">
        <v>79</v>
      </c>
      <c r="F61" s="20">
        <v>5000</v>
      </c>
      <c r="G61" s="20">
        <v>5000</v>
      </c>
      <c r="H61" s="20">
        <v>0</v>
      </c>
      <c r="I61" s="20">
        <v>0</v>
      </c>
      <c r="J61" s="20">
        <v>0</v>
      </c>
      <c r="K61" s="20">
        <v>5000</v>
      </c>
    </row>
    <row r="62" spans="1:11" s="44" customFormat="1" ht="12.75">
      <c r="A62" s="42">
        <v>49</v>
      </c>
      <c r="B62" s="28"/>
      <c r="C62" s="6"/>
      <c r="D62" s="32" t="s">
        <v>135</v>
      </c>
      <c r="E62" s="45" t="s">
        <v>28</v>
      </c>
      <c r="F62" s="20">
        <v>57971</v>
      </c>
      <c r="G62" s="20">
        <v>58600</v>
      </c>
      <c r="H62" s="20">
        <v>0</v>
      </c>
      <c r="I62" s="20">
        <v>-629</v>
      </c>
      <c r="J62" s="20">
        <v>0</v>
      </c>
      <c r="K62" s="20">
        <v>57971</v>
      </c>
    </row>
    <row r="63" spans="1:11" s="44" customFormat="1" ht="12.75">
      <c r="A63" s="42">
        <v>50</v>
      </c>
      <c r="B63" s="28"/>
      <c r="C63" s="6"/>
      <c r="D63" s="32" t="s">
        <v>131</v>
      </c>
      <c r="E63" s="45" t="s">
        <v>80</v>
      </c>
      <c r="F63" s="20">
        <v>1763465</v>
      </c>
      <c r="G63" s="20">
        <v>543800</v>
      </c>
      <c r="H63" s="20">
        <v>628710</v>
      </c>
      <c r="I63" s="20">
        <v>539955</v>
      </c>
      <c r="J63" s="20">
        <v>51000</v>
      </c>
      <c r="K63" s="20">
        <v>1712465</v>
      </c>
    </row>
    <row r="64" spans="1:11" s="44" customFormat="1" ht="12.75">
      <c r="A64" s="42">
        <v>51</v>
      </c>
      <c r="B64" s="28"/>
      <c r="C64" s="6"/>
      <c r="D64" s="32" t="s">
        <v>136</v>
      </c>
      <c r="E64" s="45" t="s">
        <v>29</v>
      </c>
      <c r="F64" s="20">
        <v>902890</v>
      </c>
      <c r="G64" s="20">
        <v>274660</v>
      </c>
      <c r="H64" s="20">
        <v>342400</v>
      </c>
      <c r="I64" s="20">
        <v>282830</v>
      </c>
      <c r="J64" s="20">
        <v>3000</v>
      </c>
      <c r="K64" s="20">
        <v>899890</v>
      </c>
    </row>
    <row r="65" spans="1:11" s="44" customFormat="1" ht="12.75">
      <c r="A65" s="42">
        <v>52</v>
      </c>
      <c r="B65" s="28"/>
      <c r="C65" s="6"/>
      <c r="D65" s="32" t="s">
        <v>137</v>
      </c>
      <c r="E65" s="45" t="s">
        <v>30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</row>
    <row r="66" spans="1:11" s="44" customFormat="1" ht="12.75">
      <c r="A66" s="42">
        <v>53</v>
      </c>
      <c r="B66" s="28"/>
      <c r="C66" s="6"/>
      <c r="D66" s="32" t="s">
        <v>138</v>
      </c>
      <c r="E66" s="45" t="s">
        <v>31</v>
      </c>
      <c r="F66" s="20">
        <v>332462</v>
      </c>
      <c r="G66" s="20">
        <v>318300</v>
      </c>
      <c r="H66" s="20">
        <v>9360</v>
      </c>
      <c r="I66" s="20">
        <v>4802</v>
      </c>
      <c r="J66" s="20">
        <v>0</v>
      </c>
      <c r="K66" s="20">
        <v>332462</v>
      </c>
    </row>
    <row r="67" spans="1:11" s="44" customFormat="1" ht="12.75">
      <c r="A67" s="42">
        <v>54</v>
      </c>
      <c r="B67" s="28"/>
      <c r="C67" s="6"/>
      <c r="D67" s="32" t="s">
        <v>129</v>
      </c>
      <c r="E67" s="45" t="s">
        <v>81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</row>
    <row r="68" spans="1:11" s="44" customFormat="1" ht="12.75">
      <c r="A68" s="42">
        <v>55</v>
      </c>
      <c r="B68" s="28"/>
      <c r="C68" s="6"/>
      <c r="D68" s="32">
        <v>10</v>
      </c>
      <c r="E68" s="45" t="s">
        <v>32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</row>
    <row r="69" spans="1:11" s="44" customFormat="1" ht="12.75">
      <c r="A69" s="42">
        <v>56</v>
      </c>
      <c r="B69" s="28"/>
      <c r="C69" s="6"/>
      <c r="D69" s="32">
        <v>11</v>
      </c>
      <c r="E69" s="45" t="s">
        <v>82</v>
      </c>
      <c r="F69" s="20">
        <v>86257</v>
      </c>
      <c r="G69" s="20">
        <v>36600</v>
      </c>
      <c r="H69" s="20">
        <v>44000</v>
      </c>
      <c r="I69" s="20">
        <v>5657</v>
      </c>
      <c r="J69" s="20">
        <v>0</v>
      </c>
      <c r="K69" s="20">
        <v>86257</v>
      </c>
    </row>
    <row r="70" spans="1:11" s="44" customFormat="1" ht="12.75">
      <c r="A70" s="42">
        <v>57</v>
      </c>
      <c r="B70" s="28"/>
      <c r="C70" s="6"/>
      <c r="D70" s="32">
        <v>12</v>
      </c>
      <c r="E70" s="45" t="s">
        <v>83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</row>
    <row r="71" spans="1:11" s="44" customFormat="1" ht="12.75">
      <c r="A71" s="42">
        <v>58</v>
      </c>
      <c r="B71" s="28"/>
      <c r="C71" s="6"/>
      <c r="D71" s="32">
        <v>13</v>
      </c>
      <c r="E71" s="45" t="s">
        <v>84</v>
      </c>
      <c r="F71" s="20">
        <v>3039</v>
      </c>
      <c r="G71" s="20">
        <v>1100</v>
      </c>
      <c r="H71" s="20">
        <v>1000</v>
      </c>
      <c r="I71" s="20">
        <v>939</v>
      </c>
      <c r="J71" s="20">
        <v>0</v>
      </c>
      <c r="K71" s="20">
        <v>3039</v>
      </c>
    </row>
    <row r="72" spans="1:11" s="44" customFormat="1" ht="12.75">
      <c r="A72" s="42">
        <v>59</v>
      </c>
      <c r="B72" s="28"/>
      <c r="C72" s="6"/>
      <c r="D72" s="32">
        <v>14</v>
      </c>
      <c r="E72" s="45" t="s">
        <v>85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</row>
    <row r="73" spans="1:11" s="44" customFormat="1" ht="12.75">
      <c r="A73" s="42">
        <v>60</v>
      </c>
      <c r="B73" s="28"/>
      <c r="C73" s="6"/>
      <c r="D73" s="32">
        <v>15</v>
      </c>
      <c r="E73" s="45" t="s">
        <v>86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</row>
    <row r="74" spans="1:11" s="44" customFormat="1" ht="12.75">
      <c r="A74" s="42">
        <v>61</v>
      </c>
      <c r="B74" s="28"/>
      <c r="C74" s="6"/>
      <c r="D74" s="32">
        <v>16</v>
      </c>
      <c r="E74" s="45" t="s">
        <v>87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</row>
    <row r="75" spans="1:11" s="44" customFormat="1" ht="12.75">
      <c r="A75" s="42">
        <v>62</v>
      </c>
      <c r="B75" s="28"/>
      <c r="C75" s="6"/>
      <c r="D75" s="32">
        <v>30</v>
      </c>
      <c r="E75" s="45" t="s">
        <v>33</v>
      </c>
      <c r="F75" s="20">
        <v>24000</v>
      </c>
      <c r="G75" s="20">
        <v>12000</v>
      </c>
      <c r="H75" s="20">
        <v>6500</v>
      </c>
      <c r="I75" s="20">
        <v>5000</v>
      </c>
      <c r="J75" s="20">
        <v>500</v>
      </c>
      <c r="K75" s="20">
        <v>23500</v>
      </c>
    </row>
    <row r="76" spans="1:11" s="44" customFormat="1" ht="12.75">
      <c r="A76" s="42">
        <v>63</v>
      </c>
      <c r="B76" s="28"/>
      <c r="C76" s="6" t="s">
        <v>133</v>
      </c>
      <c r="D76" s="32"/>
      <c r="E76" s="5" t="s">
        <v>88</v>
      </c>
      <c r="F76" s="20">
        <v>430383</v>
      </c>
      <c r="G76" s="20">
        <v>139450</v>
      </c>
      <c r="H76" s="20">
        <v>146800</v>
      </c>
      <c r="I76" s="20">
        <v>140133</v>
      </c>
      <c r="J76" s="20">
        <v>4000</v>
      </c>
      <c r="K76" s="20">
        <v>426383</v>
      </c>
    </row>
    <row r="77" spans="1:11" s="44" customFormat="1" ht="12.75">
      <c r="A77" s="42">
        <v>64</v>
      </c>
      <c r="B77" s="28"/>
      <c r="C77" s="6"/>
      <c r="D77" s="32" t="s">
        <v>132</v>
      </c>
      <c r="E77" s="45" t="s">
        <v>89</v>
      </c>
      <c r="F77" s="20">
        <v>430383</v>
      </c>
      <c r="G77" s="20">
        <v>139450</v>
      </c>
      <c r="H77" s="20">
        <v>146800</v>
      </c>
      <c r="I77" s="20">
        <v>140133</v>
      </c>
      <c r="J77" s="20">
        <v>4000</v>
      </c>
      <c r="K77" s="20">
        <v>426383</v>
      </c>
    </row>
    <row r="78" spans="1:11" s="44" customFormat="1" ht="12.75">
      <c r="A78" s="42">
        <v>65</v>
      </c>
      <c r="B78" s="28"/>
      <c r="C78" s="6"/>
      <c r="D78" s="32" t="s">
        <v>133</v>
      </c>
      <c r="E78" s="45" t="s">
        <v>90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</row>
    <row r="79" spans="1:11" s="44" customFormat="1" ht="12.75">
      <c r="A79" s="42">
        <v>66</v>
      </c>
      <c r="B79" s="28"/>
      <c r="C79" s="6"/>
      <c r="D79" s="32" t="s">
        <v>134</v>
      </c>
      <c r="E79" s="45" t="s">
        <v>34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s="44" customFormat="1" ht="12.75">
      <c r="A80" s="42">
        <v>67</v>
      </c>
      <c r="B80" s="28"/>
      <c r="C80" s="6"/>
      <c r="D80" s="32" t="s">
        <v>135</v>
      </c>
      <c r="E80" s="45" t="s">
        <v>123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</row>
    <row r="81" spans="1:11" s="44" customFormat="1" ht="12.75">
      <c r="A81" s="42">
        <v>68</v>
      </c>
      <c r="B81" s="28"/>
      <c r="C81" s="6"/>
      <c r="D81" s="32" t="s">
        <v>131</v>
      </c>
      <c r="E81" s="45" t="s">
        <v>91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</row>
    <row r="82" spans="1:11" s="44" customFormat="1" ht="12.75">
      <c r="A82" s="42">
        <v>69</v>
      </c>
      <c r="B82" s="28"/>
      <c r="C82" s="6"/>
      <c r="D82" s="32">
        <v>30</v>
      </c>
      <c r="E82" s="45" t="s">
        <v>92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</row>
    <row r="83" spans="1:11" s="44" customFormat="1" ht="12.75">
      <c r="A83" s="42">
        <v>70</v>
      </c>
      <c r="B83" s="28"/>
      <c r="C83" s="6" t="s">
        <v>134</v>
      </c>
      <c r="D83" s="32"/>
      <c r="E83" s="5" t="s">
        <v>93</v>
      </c>
      <c r="F83" s="20">
        <v>2265020</v>
      </c>
      <c r="G83" s="20">
        <v>732240</v>
      </c>
      <c r="H83" s="20">
        <v>769650</v>
      </c>
      <c r="I83" s="20">
        <v>744930</v>
      </c>
      <c r="J83" s="20">
        <v>18200</v>
      </c>
      <c r="K83" s="20">
        <v>2246820</v>
      </c>
    </row>
    <row r="84" spans="1:11" s="44" customFormat="1" ht="12.75">
      <c r="A84" s="42">
        <v>71</v>
      </c>
      <c r="B84" s="28"/>
      <c r="C84" s="6"/>
      <c r="D84" s="32" t="s">
        <v>132</v>
      </c>
      <c r="E84" s="45" t="s">
        <v>95</v>
      </c>
      <c r="F84" s="20">
        <v>1713280</v>
      </c>
      <c r="G84" s="20">
        <v>546000</v>
      </c>
      <c r="H84" s="20">
        <v>579376</v>
      </c>
      <c r="I84" s="20">
        <v>575904</v>
      </c>
      <c r="J84" s="20">
        <v>12000</v>
      </c>
      <c r="K84" s="20">
        <v>1701280</v>
      </c>
    </row>
    <row r="85" spans="1:11" s="44" customFormat="1" ht="12.75">
      <c r="A85" s="42">
        <v>72</v>
      </c>
      <c r="B85" s="28"/>
      <c r="C85" s="6"/>
      <c r="D85" s="32" t="s">
        <v>133</v>
      </c>
      <c r="E85" s="45" t="s">
        <v>116</v>
      </c>
      <c r="F85" s="20">
        <v>45316</v>
      </c>
      <c r="G85" s="20">
        <v>16450</v>
      </c>
      <c r="H85" s="20">
        <v>15890</v>
      </c>
      <c r="I85" s="20">
        <v>12476</v>
      </c>
      <c r="J85" s="20">
        <v>500</v>
      </c>
      <c r="K85" s="20">
        <v>44816</v>
      </c>
    </row>
    <row r="86" spans="1:11" s="44" customFormat="1" ht="12.75">
      <c r="A86" s="42">
        <v>73</v>
      </c>
      <c r="B86" s="28"/>
      <c r="C86" s="6"/>
      <c r="D86" s="32" t="s">
        <v>134</v>
      </c>
      <c r="E86" s="45" t="s">
        <v>96</v>
      </c>
      <c r="F86" s="20">
        <v>410981</v>
      </c>
      <c r="G86" s="20">
        <v>137850</v>
      </c>
      <c r="H86" s="20">
        <v>143320</v>
      </c>
      <c r="I86" s="20">
        <v>125311</v>
      </c>
      <c r="J86" s="20">
        <v>4500</v>
      </c>
      <c r="K86" s="20">
        <v>406481</v>
      </c>
    </row>
    <row r="87" spans="1:11" s="44" customFormat="1" ht="12.75">
      <c r="A87" s="42">
        <v>74</v>
      </c>
      <c r="B87" s="28"/>
      <c r="C87" s="6"/>
      <c r="D87" s="32" t="s">
        <v>135</v>
      </c>
      <c r="E87" s="45" t="s">
        <v>94</v>
      </c>
      <c r="F87" s="20">
        <v>31856</v>
      </c>
      <c r="G87" s="20">
        <v>10290</v>
      </c>
      <c r="H87" s="20">
        <v>10531</v>
      </c>
      <c r="I87" s="20">
        <v>10735</v>
      </c>
      <c r="J87" s="20">
        <v>300</v>
      </c>
      <c r="K87" s="20">
        <v>31556</v>
      </c>
    </row>
    <row r="88" spans="1:11" s="44" customFormat="1" ht="12.75">
      <c r="A88" s="42">
        <v>75</v>
      </c>
      <c r="B88" s="28"/>
      <c r="C88" s="6"/>
      <c r="D88" s="32" t="s">
        <v>131</v>
      </c>
      <c r="E88" s="45" t="s">
        <v>97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</row>
    <row r="89" spans="1:11" s="44" customFormat="1" ht="12.75">
      <c r="A89" s="42">
        <v>76</v>
      </c>
      <c r="B89" s="28"/>
      <c r="C89" s="6"/>
      <c r="D89" s="32" t="s">
        <v>136</v>
      </c>
      <c r="E89" s="45" t="s">
        <v>98</v>
      </c>
      <c r="F89" s="20">
        <v>63587</v>
      </c>
      <c r="G89" s="20">
        <v>21650</v>
      </c>
      <c r="H89" s="20">
        <v>20533</v>
      </c>
      <c r="I89" s="20">
        <v>20504</v>
      </c>
      <c r="J89" s="20">
        <v>900</v>
      </c>
      <c r="K89" s="20">
        <v>62687</v>
      </c>
    </row>
    <row r="90" spans="1:11" s="44" customFormat="1" ht="12.75">
      <c r="A90" s="42"/>
      <c r="B90" s="28"/>
      <c r="C90" s="6"/>
      <c r="D90" s="32" t="s">
        <v>137</v>
      </c>
      <c r="E90" s="47" t="s">
        <v>142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</row>
    <row r="91" spans="1:11" s="44" customFormat="1" ht="12.75">
      <c r="A91" s="42">
        <v>77</v>
      </c>
      <c r="B91" s="28">
        <v>20</v>
      </c>
      <c r="C91" s="6"/>
      <c r="D91" s="32"/>
      <c r="E91" s="5" t="s">
        <v>119</v>
      </c>
      <c r="F91" s="20">
        <v>3527190</v>
      </c>
      <c r="G91" s="20">
        <v>1774620</v>
      </c>
      <c r="H91" s="20">
        <v>585130</v>
      </c>
      <c r="I91" s="20">
        <v>786400</v>
      </c>
      <c r="J91" s="20">
        <v>381040</v>
      </c>
      <c r="K91" s="20">
        <v>3146150</v>
      </c>
    </row>
    <row r="92" spans="1:11" s="44" customFormat="1" ht="12.75">
      <c r="A92" s="42">
        <v>78</v>
      </c>
      <c r="B92" s="28"/>
      <c r="C92" s="6" t="s">
        <v>132</v>
      </c>
      <c r="D92" s="32"/>
      <c r="E92" s="5" t="s">
        <v>118</v>
      </c>
      <c r="F92" s="20">
        <v>1306140</v>
      </c>
      <c r="G92" s="20">
        <v>814420</v>
      </c>
      <c r="H92" s="20">
        <v>112230</v>
      </c>
      <c r="I92" s="20">
        <v>190000</v>
      </c>
      <c r="J92" s="20">
        <v>189490</v>
      </c>
      <c r="K92" s="20">
        <v>1116650</v>
      </c>
    </row>
    <row r="93" spans="1:11" s="44" customFormat="1" ht="12.75">
      <c r="A93" s="42">
        <v>79</v>
      </c>
      <c r="B93" s="28"/>
      <c r="C93" s="6"/>
      <c r="D93" s="32" t="s">
        <v>132</v>
      </c>
      <c r="E93" s="45" t="s">
        <v>35</v>
      </c>
      <c r="F93" s="20">
        <v>21850</v>
      </c>
      <c r="G93" s="20">
        <v>15450</v>
      </c>
      <c r="H93" s="20">
        <v>1500</v>
      </c>
      <c r="I93" s="20">
        <v>3000</v>
      </c>
      <c r="J93" s="20">
        <v>1900</v>
      </c>
      <c r="K93" s="20">
        <v>19950</v>
      </c>
    </row>
    <row r="94" spans="1:11" s="44" customFormat="1" ht="12.75">
      <c r="A94" s="42">
        <v>80</v>
      </c>
      <c r="B94" s="28"/>
      <c r="C94" s="6"/>
      <c r="D94" s="32" t="s">
        <v>133</v>
      </c>
      <c r="E94" s="45" t="s">
        <v>36</v>
      </c>
      <c r="F94" s="20">
        <v>23490</v>
      </c>
      <c r="G94" s="20">
        <v>11100</v>
      </c>
      <c r="H94" s="20">
        <v>2300</v>
      </c>
      <c r="I94" s="20">
        <v>5000</v>
      </c>
      <c r="J94" s="20">
        <v>5090</v>
      </c>
      <c r="K94" s="20">
        <v>18400</v>
      </c>
    </row>
    <row r="95" spans="1:11" ht="12.75">
      <c r="A95" s="42">
        <v>81</v>
      </c>
      <c r="B95" s="28"/>
      <c r="C95" s="6"/>
      <c r="D95" s="32" t="s">
        <v>134</v>
      </c>
      <c r="E95" s="45" t="s">
        <v>124</v>
      </c>
      <c r="F95" s="20">
        <v>513100</v>
      </c>
      <c r="G95" s="20">
        <v>419100</v>
      </c>
      <c r="H95" s="20">
        <v>14000</v>
      </c>
      <c r="I95" s="20">
        <v>29000</v>
      </c>
      <c r="J95" s="20">
        <v>51000</v>
      </c>
      <c r="K95" s="20">
        <v>462100</v>
      </c>
    </row>
    <row r="96" spans="1:11" ht="12.75">
      <c r="A96" s="42">
        <v>82</v>
      </c>
      <c r="B96" s="28"/>
      <c r="C96" s="6"/>
      <c r="D96" s="32" t="s">
        <v>135</v>
      </c>
      <c r="E96" s="45" t="s">
        <v>37</v>
      </c>
      <c r="F96" s="20">
        <v>95000</v>
      </c>
      <c r="G96" s="20">
        <v>30000</v>
      </c>
      <c r="H96" s="20">
        <v>33000</v>
      </c>
      <c r="I96" s="20">
        <v>20000</v>
      </c>
      <c r="J96" s="20">
        <v>12000</v>
      </c>
      <c r="K96" s="20">
        <v>83000</v>
      </c>
    </row>
    <row r="97" spans="1:11" ht="12.75">
      <c r="A97" s="42">
        <v>83</v>
      </c>
      <c r="B97" s="28"/>
      <c r="C97" s="6"/>
      <c r="D97" s="32" t="s">
        <v>131</v>
      </c>
      <c r="E97" s="45" t="s">
        <v>99</v>
      </c>
      <c r="F97" s="20">
        <v>10000</v>
      </c>
      <c r="G97" s="20">
        <v>2000</v>
      </c>
      <c r="H97" s="20">
        <v>1000</v>
      </c>
      <c r="I97" s="20">
        <v>5000</v>
      </c>
      <c r="J97" s="20">
        <v>2000</v>
      </c>
      <c r="K97" s="20">
        <v>8000</v>
      </c>
    </row>
    <row r="98" spans="1:11" ht="12.75">
      <c r="A98" s="42">
        <v>84</v>
      </c>
      <c r="B98" s="28"/>
      <c r="C98" s="6"/>
      <c r="D98" s="32" t="s">
        <v>136</v>
      </c>
      <c r="E98" s="45" t="s">
        <v>38</v>
      </c>
      <c r="F98" s="20">
        <v>1500</v>
      </c>
      <c r="G98" s="20">
        <v>500</v>
      </c>
      <c r="H98" s="20">
        <v>200</v>
      </c>
      <c r="I98" s="20">
        <v>500</v>
      </c>
      <c r="J98" s="20">
        <v>300</v>
      </c>
      <c r="K98" s="20">
        <v>1200</v>
      </c>
    </row>
    <row r="99" spans="1:11" ht="12.75">
      <c r="A99" s="42">
        <v>85</v>
      </c>
      <c r="B99" s="28"/>
      <c r="C99" s="6"/>
      <c r="D99" s="32" t="s">
        <v>137</v>
      </c>
      <c r="E99" s="45" t="s">
        <v>39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</row>
    <row r="100" spans="1:11" ht="12.75">
      <c r="A100" s="42">
        <v>86</v>
      </c>
      <c r="B100" s="28"/>
      <c r="C100" s="6"/>
      <c r="D100" s="32" t="s">
        <v>138</v>
      </c>
      <c r="E100" s="45" t="s">
        <v>40</v>
      </c>
      <c r="F100" s="20">
        <v>52000</v>
      </c>
      <c r="G100" s="20">
        <v>12000</v>
      </c>
      <c r="H100" s="20">
        <v>12800</v>
      </c>
      <c r="I100" s="20">
        <v>22000</v>
      </c>
      <c r="J100" s="20">
        <v>5200</v>
      </c>
      <c r="K100" s="20">
        <v>46800</v>
      </c>
    </row>
    <row r="101" spans="1:11" ht="12.75">
      <c r="A101" s="42">
        <v>87</v>
      </c>
      <c r="B101" s="28"/>
      <c r="C101" s="6"/>
      <c r="D101" s="32" t="s">
        <v>129</v>
      </c>
      <c r="E101" s="45" t="s">
        <v>100</v>
      </c>
      <c r="F101" s="20">
        <v>37000</v>
      </c>
      <c r="G101" s="20">
        <v>15500</v>
      </c>
      <c r="H101" s="20">
        <v>10000</v>
      </c>
      <c r="I101" s="20">
        <v>5500</v>
      </c>
      <c r="J101" s="20">
        <v>6000</v>
      </c>
      <c r="K101" s="20">
        <v>31000</v>
      </c>
    </row>
    <row r="102" spans="1:11" ht="12.75">
      <c r="A102" s="42">
        <v>88</v>
      </c>
      <c r="B102" s="28"/>
      <c r="C102" s="6"/>
      <c r="D102" s="32">
        <v>30</v>
      </c>
      <c r="E102" s="45" t="s">
        <v>125</v>
      </c>
      <c r="F102" s="20">
        <v>552200</v>
      </c>
      <c r="G102" s="20">
        <v>308770</v>
      </c>
      <c r="H102" s="20">
        <v>37430</v>
      </c>
      <c r="I102" s="20">
        <v>100000</v>
      </c>
      <c r="J102" s="20">
        <v>106000</v>
      </c>
      <c r="K102" s="20">
        <v>446200</v>
      </c>
    </row>
    <row r="103" spans="1:11" ht="12.75">
      <c r="A103" s="42">
        <v>89</v>
      </c>
      <c r="B103" s="28"/>
      <c r="C103" s="6" t="s">
        <v>133</v>
      </c>
      <c r="D103" s="32"/>
      <c r="E103" s="5" t="s">
        <v>101</v>
      </c>
      <c r="F103" s="20">
        <v>70900</v>
      </c>
      <c r="G103" s="20">
        <v>39400</v>
      </c>
      <c r="H103" s="20">
        <v>5500</v>
      </c>
      <c r="I103" s="20">
        <v>20500</v>
      </c>
      <c r="J103" s="20">
        <v>5500</v>
      </c>
      <c r="K103" s="20">
        <v>65400</v>
      </c>
    </row>
    <row r="104" spans="1:11" ht="12.75">
      <c r="A104" s="42">
        <v>90</v>
      </c>
      <c r="B104" s="28"/>
      <c r="C104" s="6" t="s">
        <v>134</v>
      </c>
      <c r="D104" s="32"/>
      <c r="E104" s="5" t="s">
        <v>102</v>
      </c>
      <c r="F104" s="20">
        <v>650000</v>
      </c>
      <c r="G104" s="20">
        <v>506050</v>
      </c>
      <c r="H104" s="20">
        <v>30000</v>
      </c>
      <c r="I104" s="20">
        <v>61000</v>
      </c>
      <c r="J104" s="20">
        <v>52950</v>
      </c>
      <c r="K104" s="20">
        <v>597050</v>
      </c>
    </row>
    <row r="105" spans="1:11" ht="12.75">
      <c r="A105" s="42">
        <v>91</v>
      </c>
      <c r="B105" s="28"/>
      <c r="C105" s="6"/>
      <c r="D105" s="32" t="s">
        <v>132</v>
      </c>
      <c r="E105" s="45" t="s">
        <v>103</v>
      </c>
      <c r="F105" s="20">
        <v>650000</v>
      </c>
      <c r="G105" s="20">
        <v>506050</v>
      </c>
      <c r="H105" s="20">
        <v>30000</v>
      </c>
      <c r="I105" s="20">
        <v>61000</v>
      </c>
      <c r="J105" s="20">
        <v>52950</v>
      </c>
      <c r="K105" s="20">
        <v>597050</v>
      </c>
    </row>
    <row r="106" spans="1:11" ht="12.75">
      <c r="A106" s="42">
        <v>92</v>
      </c>
      <c r="B106" s="28"/>
      <c r="C106" s="6"/>
      <c r="D106" s="32" t="s">
        <v>133</v>
      </c>
      <c r="E106" s="45" t="s">
        <v>104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</row>
    <row r="107" spans="1:11" ht="12.75">
      <c r="A107" s="42">
        <v>93</v>
      </c>
      <c r="B107" s="28"/>
      <c r="C107" s="6" t="s">
        <v>135</v>
      </c>
      <c r="D107" s="32"/>
      <c r="E107" s="5" t="s">
        <v>105</v>
      </c>
      <c r="F107" s="20">
        <v>1147300</v>
      </c>
      <c r="G107" s="20">
        <v>333800</v>
      </c>
      <c r="H107" s="20">
        <v>394800</v>
      </c>
      <c r="I107" s="20">
        <v>372400</v>
      </c>
      <c r="J107" s="20">
        <v>46300</v>
      </c>
      <c r="K107" s="20">
        <v>1101000</v>
      </c>
    </row>
    <row r="108" spans="1:11" ht="12.75">
      <c r="A108" s="42">
        <v>94</v>
      </c>
      <c r="B108" s="28"/>
      <c r="C108" s="6"/>
      <c r="D108" s="32" t="s">
        <v>132</v>
      </c>
      <c r="E108" s="45" t="s">
        <v>41</v>
      </c>
      <c r="F108" s="20">
        <v>1024100</v>
      </c>
      <c r="G108" s="20">
        <v>280100</v>
      </c>
      <c r="H108" s="20">
        <v>372000</v>
      </c>
      <c r="I108" s="20">
        <v>350000</v>
      </c>
      <c r="J108" s="20">
        <v>22000</v>
      </c>
      <c r="K108" s="20">
        <v>1002100</v>
      </c>
    </row>
    <row r="109" spans="1:11" ht="12.75">
      <c r="A109" s="42">
        <v>95</v>
      </c>
      <c r="B109" s="28"/>
      <c r="C109" s="6"/>
      <c r="D109" s="32" t="s">
        <v>133</v>
      </c>
      <c r="E109" s="45" t="s">
        <v>42</v>
      </c>
      <c r="F109" s="20">
        <v>55700</v>
      </c>
      <c r="G109" s="20">
        <v>25400</v>
      </c>
      <c r="H109" s="20">
        <v>10200</v>
      </c>
      <c r="I109" s="20">
        <v>10000</v>
      </c>
      <c r="J109" s="20">
        <v>10100</v>
      </c>
      <c r="K109" s="20">
        <v>45600</v>
      </c>
    </row>
    <row r="110" spans="1:11" ht="12.75">
      <c r="A110" s="42">
        <v>96</v>
      </c>
      <c r="B110" s="28"/>
      <c r="C110" s="6"/>
      <c r="D110" s="32" t="s">
        <v>134</v>
      </c>
      <c r="E110" s="45" t="s">
        <v>43</v>
      </c>
      <c r="F110" s="20">
        <v>16600</v>
      </c>
      <c r="G110" s="20">
        <v>10200</v>
      </c>
      <c r="H110" s="20">
        <v>1400</v>
      </c>
      <c r="I110" s="20">
        <v>2500</v>
      </c>
      <c r="J110" s="20">
        <v>2500</v>
      </c>
      <c r="K110" s="20">
        <v>14100</v>
      </c>
    </row>
    <row r="111" spans="1:11" ht="12.75">
      <c r="A111" s="42">
        <v>97</v>
      </c>
      <c r="B111" s="28"/>
      <c r="C111" s="6"/>
      <c r="D111" s="32" t="s">
        <v>135</v>
      </c>
      <c r="E111" s="45" t="s">
        <v>106</v>
      </c>
      <c r="F111" s="20">
        <v>50900</v>
      </c>
      <c r="G111" s="20">
        <v>18100</v>
      </c>
      <c r="H111" s="20">
        <v>11200</v>
      </c>
      <c r="I111" s="20">
        <v>9900</v>
      </c>
      <c r="J111" s="20">
        <v>11700</v>
      </c>
      <c r="K111" s="20">
        <v>39200</v>
      </c>
    </row>
    <row r="112" spans="1:11" ht="12.75">
      <c r="A112" s="42">
        <v>98</v>
      </c>
      <c r="B112" s="28"/>
      <c r="C112" s="6" t="s">
        <v>131</v>
      </c>
      <c r="D112" s="32"/>
      <c r="E112" s="5" t="s">
        <v>44</v>
      </c>
      <c r="F112" s="20">
        <v>273500</v>
      </c>
      <c r="G112" s="20">
        <v>56200</v>
      </c>
      <c r="H112" s="20">
        <v>26500</v>
      </c>
      <c r="I112" s="20">
        <v>123500</v>
      </c>
      <c r="J112" s="20">
        <v>67300</v>
      </c>
      <c r="K112" s="20">
        <v>206200</v>
      </c>
    </row>
    <row r="113" spans="1:11" ht="12.75">
      <c r="A113" s="42">
        <v>99</v>
      </c>
      <c r="B113" s="28"/>
      <c r="C113" s="6"/>
      <c r="D113" s="32" t="s">
        <v>132</v>
      </c>
      <c r="E113" s="45" t="s">
        <v>45</v>
      </c>
      <c r="F113" s="20">
        <v>73000</v>
      </c>
      <c r="G113" s="20">
        <v>10000</v>
      </c>
      <c r="H113" s="20">
        <v>11000</v>
      </c>
      <c r="I113" s="20">
        <v>31000</v>
      </c>
      <c r="J113" s="20">
        <v>21000</v>
      </c>
      <c r="K113" s="20">
        <v>52000</v>
      </c>
    </row>
    <row r="114" spans="1:11" ht="12.75">
      <c r="A114" s="42">
        <v>100</v>
      </c>
      <c r="B114" s="28"/>
      <c r="C114" s="6"/>
      <c r="D114" s="32" t="s">
        <v>134</v>
      </c>
      <c r="E114" s="45" t="s">
        <v>46</v>
      </c>
      <c r="F114" s="20">
        <v>97000</v>
      </c>
      <c r="G114" s="20">
        <v>18000</v>
      </c>
      <c r="H114" s="20">
        <v>7000</v>
      </c>
      <c r="I114" s="20">
        <v>41000</v>
      </c>
      <c r="J114" s="20">
        <v>31000</v>
      </c>
      <c r="K114" s="20">
        <v>66000</v>
      </c>
    </row>
    <row r="115" spans="1:11" ht="12.75">
      <c r="A115" s="42">
        <v>101</v>
      </c>
      <c r="B115" s="28"/>
      <c r="C115" s="6"/>
      <c r="D115" s="32">
        <v>30</v>
      </c>
      <c r="E115" s="45" t="s">
        <v>47</v>
      </c>
      <c r="F115" s="20">
        <v>103500</v>
      </c>
      <c r="G115" s="20">
        <v>28200</v>
      </c>
      <c r="H115" s="20">
        <v>8500</v>
      </c>
      <c r="I115" s="20">
        <v>51500</v>
      </c>
      <c r="J115" s="20">
        <v>15300</v>
      </c>
      <c r="K115" s="20">
        <v>88200</v>
      </c>
    </row>
    <row r="116" spans="1:11" ht="12.75">
      <c r="A116" s="42">
        <v>102</v>
      </c>
      <c r="B116" s="28"/>
      <c r="C116" s="6" t="s">
        <v>136</v>
      </c>
      <c r="D116" s="32"/>
      <c r="E116" s="5" t="s">
        <v>117</v>
      </c>
      <c r="F116" s="20">
        <v>5800</v>
      </c>
      <c r="G116" s="20">
        <v>1800</v>
      </c>
      <c r="H116" s="20">
        <v>1000</v>
      </c>
      <c r="I116" s="20">
        <v>1500</v>
      </c>
      <c r="J116" s="20">
        <v>1500</v>
      </c>
      <c r="K116" s="20">
        <v>4300</v>
      </c>
    </row>
    <row r="117" spans="1:11" ht="12.75">
      <c r="A117" s="42">
        <v>103</v>
      </c>
      <c r="B117" s="28"/>
      <c r="C117" s="6"/>
      <c r="D117" s="32" t="s">
        <v>132</v>
      </c>
      <c r="E117" s="45" t="s">
        <v>107</v>
      </c>
      <c r="F117" s="20">
        <v>5800</v>
      </c>
      <c r="G117" s="20">
        <v>1800</v>
      </c>
      <c r="H117" s="20">
        <v>1000</v>
      </c>
      <c r="I117" s="20">
        <v>1500</v>
      </c>
      <c r="J117" s="20">
        <v>1500</v>
      </c>
      <c r="K117" s="20">
        <v>4300</v>
      </c>
    </row>
    <row r="118" spans="1:11" ht="12.75">
      <c r="A118" s="42">
        <v>104</v>
      </c>
      <c r="B118" s="28"/>
      <c r="C118" s="6"/>
      <c r="D118" s="32" t="s">
        <v>133</v>
      </c>
      <c r="E118" s="45" t="s">
        <v>108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</row>
    <row r="119" spans="1:11" ht="12.75">
      <c r="A119" s="42">
        <v>105</v>
      </c>
      <c r="B119" s="28"/>
      <c r="C119" s="6" t="s">
        <v>129</v>
      </c>
      <c r="D119" s="32"/>
      <c r="E119" s="8" t="s">
        <v>48</v>
      </c>
      <c r="F119" s="20">
        <v>4300</v>
      </c>
      <c r="G119" s="20">
        <v>1700</v>
      </c>
      <c r="H119" s="20">
        <v>400</v>
      </c>
      <c r="I119" s="20">
        <v>1600</v>
      </c>
      <c r="J119" s="20">
        <v>600</v>
      </c>
      <c r="K119" s="20">
        <v>3700</v>
      </c>
    </row>
    <row r="120" spans="1:11" ht="12.75">
      <c r="A120" s="42">
        <v>106</v>
      </c>
      <c r="B120" s="28"/>
      <c r="C120" s="6">
        <v>10</v>
      </c>
      <c r="D120" s="32"/>
      <c r="E120" s="8" t="s">
        <v>49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</row>
    <row r="121" spans="1:11" ht="12.75">
      <c r="A121" s="42">
        <v>107</v>
      </c>
      <c r="B121" s="28"/>
      <c r="C121" s="6">
        <v>11</v>
      </c>
      <c r="D121" s="32"/>
      <c r="E121" s="8" t="s">
        <v>109</v>
      </c>
      <c r="F121" s="20">
        <v>100</v>
      </c>
      <c r="G121" s="20">
        <v>100</v>
      </c>
      <c r="H121" s="20">
        <v>0</v>
      </c>
      <c r="I121" s="20">
        <v>0</v>
      </c>
      <c r="J121" s="20">
        <v>0</v>
      </c>
      <c r="K121" s="20">
        <v>100</v>
      </c>
    </row>
    <row r="122" spans="1:11" ht="12.75">
      <c r="A122" s="42">
        <v>108</v>
      </c>
      <c r="B122" s="28"/>
      <c r="C122" s="6">
        <v>12</v>
      </c>
      <c r="D122" s="32"/>
      <c r="E122" s="8" t="s">
        <v>110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</row>
    <row r="123" spans="1:11" ht="12.75">
      <c r="A123" s="42">
        <v>109</v>
      </c>
      <c r="B123" s="28"/>
      <c r="C123" s="6">
        <v>13</v>
      </c>
      <c r="D123" s="32"/>
      <c r="E123" s="8" t="s">
        <v>111</v>
      </c>
      <c r="F123" s="20">
        <v>9000</v>
      </c>
      <c r="G123" s="20">
        <v>7000</v>
      </c>
      <c r="H123" s="20">
        <v>500</v>
      </c>
      <c r="I123" s="20">
        <v>500</v>
      </c>
      <c r="J123" s="20">
        <v>1000</v>
      </c>
      <c r="K123" s="20">
        <v>8000</v>
      </c>
    </row>
    <row r="124" spans="1:11" ht="12.75">
      <c r="A124" s="42">
        <v>110</v>
      </c>
      <c r="B124" s="28"/>
      <c r="C124" s="6">
        <v>14</v>
      </c>
      <c r="D124" s="32"/>
      <c r="E124" s="8" t="s">
        <v>112</v>
      </c>
      <c r="F124" s="20">
        <v>4900</v>
      </c>
      <c r="G124" s="20">
        <v>1400</v>
      </c>
      <c r="H124" s="20">
        <v>1300</v>
      </c>
      <c r="I124" s="20">
        <v>1100</v>
      </c>
      <c r="J124" s="20">
        <v>1100</v>
      </c>
      <c r="K124" s="20">
        <v>3800</v>
      </c>
    </row>
    <row r="125" spans="1:11" ht="12.75">
      <c r="A125" s="42">
        <v>111</v>
      </c>
      <c r="B125" s="28"/>
      <c r="C125" s="6">
        <v>25</v>
      </c>
      <c r="D125" s="32"/>
      <c r="E125" s="8" t="s">
        <v>50</v>
      </c>
      <c r="F125" s="20">
        <v>2100</v>
      </c>
      <c r="G125" s="20">
        <v>100</v>
      </c>
      <c r="H125" s="20">
        <v>800</v>
      </c>
      <c r="I125" s="20">
        <v>600</v>
      </c>
      <c r="J125" s="20">
        <v>600</v>
      </c>
      <c r="K125" s="20">
        <v>1500</v>
      </c>
    </row>
    <row r="126" spans="1:11" ht="12.75">
      <c r="A126" s="42">
        <v>112</v>
      </c>
      <c r="B126" s="28"/>
      <c r="C126" s="6">
        <v>30</v>
      </c>
      <c r="D126" s="32"/>
      <c r="E126" s="8" t="s">
        <v>20</v>
      </c>
      <c r="F126" s="20">
        <v>53150</v>
      </c>
      <c r="G126" s="20">
        <v>12650</v>
      </c>
      <c r="H126" s="20">
        <v>12100</v>
      </c>
      <c r="I126" s="20">
        <v>13700</v>
      </c>
      <c r="J126" s="20">
        <v>14700</v>
      </c>
      <c r="K126" s="20">
        <v>38450</v>
      </c>
    </row>
    <row r="127" spans="1:11" ht="12.75">
      <c r="A127" s="42">
        <v>113</v>
      </c>
      <c r="B127" s="28"/>
      <c r="C127" s="6"/>
      <c r="D127" s="32" t="s">
        <v>134</v>
      </c>
      <c r="E127" s="45" t="s">
        <v>144</v>
      </c>
      <c r="F127" s="20">
        <v>5400</v>
      </c>
      <c r="G127" s="20">
        <v>3800</v>
      </c>
      <c r="H127" s="20">
        <v>400</v>
      </c>
      <c r="I127" s="20">
        <v>600</v>
      </c>
      <c r="J127" s="20">
        <v>600</v>
      </c>
      <c r="K127" s="20">
        <v>4800</v>
      </c>
    </row>
    <row r="128" spans="1:11" ht="12.75">
      <c r="A128" s="42">
        <v>114</v>
      </c>
      <c r="B128" s="28"/>
      <c r="C128" s="6"/>
      <c r="D128" s="32" t="s">
        <v>132</v>
      </c>
      <c r="E128" s="45" t="s">
        <v>145</v>
      </c>
      <c r="F128" s="20">
        <v>1750</v>
      </c>
      <c r="G128" s="20">
        <v>150</v>
      </c>
      <c r="H128" s="20">
        <v>400</v>
      </c>
      <c r="I128" s="20">
        <v>600</v>
      </c>
      <c r="J128" s="20">
        <v>600</v>
      </c>
      <c r="K128" s="20">
        <v>1150</v>
      </c>
    </row>
    <row r="129" spans="1:11" ht="12.75">
      <c r="A129" s="42">
        <v>115</v>
      </c>
      <c r="B129" s="28"/>
      <c r="C129" s="6"/>
      <c r="D129" s="32">
        <v>30</v>
      </c>
      <c r="E129" s="45" t="s">
        <v>126</v>
      </c>
      <c r="F129" s="20">
        <v>46000</v>
      </c>
      <c r="G129" s="20">
        <v>8700</v>
      </c>
      <c r="H129" s="20">
        <v>11300</v>
      </c>
      <c r="I129" s="20">
        <v>12500</v>
      </c>
      <c r="J129" s="20">
        <v>13500</v>
      </c>
      <c r="K129" s="20">
        <v>32500</v>
      </c>
    </row>
    <row r="130" spans="1:11" ht="12.75">
      <c r="A130" s="42">
        <v>116</v>
      </c>
      <c r="B130" s="28">
        <v>70</v>
      </c>
      <c r="C130" s="6"/>
      <c r="D130" s="32"/>
      <c r="E130" s="5" t="s">
        <v>51</v>
      </c>
      <c r="F130" s="20">
        <v>1359071</v>
      </c>
      <c r="G130" s="20">
        <v>1328400</v>
      </c>
      <c r="H130" s="20">
        <v>7000</v>
      </c>
      <c r="I130" s="20">
        <v>11671</v>
      </c>
      <c r="J130" s="20">
        <v>12000</v>
      </c>
      <c r="K130" s="20">
        <v>1347071</v>
      </c>
    </row>
    <row r="131" spans="1:11" ht="12.75">
      <c r="A131" s="42">
        <v>117</v>
      </c>
      <c r="B131" s="28">
        <v>71</v>
      </c>
      <c r="C131" s="6"/>
      <c r="D131" s="32"/>
      <c r="E131" s="5" t="s">
        <v>52</v>
      </c>
      <c r="F131" s="20">
        <v>1359071</v>
      </c>
      <c r="G131" s="20">
        <v>1328400</v>
      </c>
      <c r="H131" s="20">
        <v>7000</v>
      </c>
      <c r="I131" s="20">
        <v>11671</v>
      </c>
      <c r="J131" s="20">
        <v>12000</v>
      </c>
      <c r="K131" s="20">
        <v>1347071</v>
      </c>
    </row>
    <row r="132" spans="1:11" ht="12.75">
      <c r="A132" s="42">
        <v>118</v>
      </c>
      <c r="B132" s="28"/>
      <c r="C132" s="6" t="s">
        <v>132</v>
      </c>
      <c r="D132" s="32"/>
      <c r="E132" s="5" t="s">
        <v>163</v>
      </c>
      <c r="F132" s="20">
        <v>107400</v>
      </c>
      <c r="G132" s="20">
        <v>76400</v>
      </c>
      <c r="H132" s="20">
        <v>7000</v>
      </c>
      <c r="I132" s="20">
        <v>12000</v>
      </c>
      <c r="J132" s="20">
        <v>12000</v>
      </c>
      <c r="K132" s="20">
        <v>95400</v>
      </c>
    </row>
    <row r="133" spans="1:11" ht="12.75">
      <c r="A133" s="42">
        <v>119</v>
      </c>
      <c r="B133" s="28"/>
      <c r="C133" s="6"/>
      <c r="D133" s="32" t="s">
        <v>132</v>
      </c>
      <c r="E133" s="45" t="s">
        <v>113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</row>
    <row r="134" spans="1:11" ht="12.75">
      <c r="A134" s="42">
        <v>120</v>
      </c>
      <c r="B134" s="28"/>
      <c r="C134" s="6"/>
      <c r="D134" s="32" t="s">
        <v>133</v>
      </c>
      <c r="E134" s="45" t="s">
        <v>114</v>
      </c>
      <c r="F134" s="20">
        <v>31400</v>
      </c>
      <c r="G134" s="20">
        <v>31400</v>
      </c>
      <c r="H134" s="20">
        <v>0</v>
      </c>
      <c r="I134" s="20">
        <v>0</v>
      </c>
      <c r="J134" s="20">
        <v>0</v>
      </c>
      <c r="K134" s="20">
        <v>31400</v>
      </c>
    </row>
    <row r="135" spans="1:11" ht="12.75">
      <c r="A135" s="42">
        <v>121</v>
      </c>
      <c r="B135" s="28"/>
      <c r="C135" s="6"/>
      <c r="D135" s="32" t="s">
        <v>134</v>
      </c>
      <c r="E135" s="45" t="s">
        <v>115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</row>
    <row r="136" spans="1:11" ht="12.75">
      <c r="A136" s="42">
        <v>122</v>
      </c>
      <c r="B136" s="28"/>
      <c r="C136" s="6"/>
      <c r="D136" s="32">
        <v>30</v>
      </c>
      <c r="E136" s="45" t="s">
        <v>53</v>
      </c>
      <c r="F136" s="20">
        <v>76000</v>
      </c>
      <c r="G136" s="20">
        <v>45000</v>
      </c>
      <c r="H136" s="20">
        <v>7000</v>
      </c>
      <c r="I136" s="20">
        <v>12000</v>
      </c>
      <c r="J136" s="20">
        <v>12000</v>
      </c>
      <c r="K136" s="20">
        <v>64000</v>
      </c>
    </row>
    <row r="137" spans="1:11" ht="12.75">
      <c r="A137" s="42">
        <f>A136+1</f>
        <v>123</v>
      </c>
      <c r="B137" s="28"/>
      <c r="C137" s="6" t="s">
        <v>134</v>
      </c>
      <c r="D137" s="32"/>
      <c r="E137" s="8" t="s">
        <v>165</v>
      </c>
      <c r="F137" s="20">
        <v>1251671</v>
      </c>
      <c r="G137" s="20">
        <v>1252000</v>
      </c>
      <c r="H137" s="20">
        <v>0</v>
      </c>
      <c r="I137" s="20">
        <v>-329</v>
      </c>
      <c r="J137" s="20">
        <v>0</v>
      </c>
      <c r="K137" s="20">
        <v>1251671</v>
      </c>
    </row>
    <row r="138" spans="1:11" ht="12.75">
      <c r="A138" s="42">
        <f aca="true" t="shared" si="3" ref="A138:A154">A137+1</f>
        <v>124</v>
      </c>
      <c r="B138" s="28"/>
      <c r="C138" s="6"/>
      <c r="D138" s="32"/>
      <c r="E138" s="10" t="s">
        <v>147</v>
      </c>
      <c r="F138" s="20">
        <v>107400</v>
      </c>
      <c r="G138" s="20">
        <v>76400</v>
      </c>
      <c r="H138" s="20">
        <v>7000</v>
      </c>
      <c r="I138" s="20">
        <v>12000</v>
      </c>
      <c r="J138" s="20">
        <v>12000</v>
      </c>
      <c r="K138" s="20">
        <v>95400</v>
      </c>
    </row>
    <row r="139" spans="1:11" ht="12.75">
      <c r="A139" s="42">
        <f t="shared" si="3"/>
        <v>125</v>
      </c>
      <c r="B139" s="28"/>
      <c r="C139" s="6" t="s">
        <v>132</v>
      </c>
      <c r="D139" s="32" t="s">
        <v>133</v>
      </c>
      <c r="E139" s="10" t="s">
        <v>114</v>
      </c>
      <c r="F139" s="20">
        <v>31400</v>
      </c>
      <c r="G139" s="36">
        <v>31400</v>
      </c>
      <c r="H139" s="20"/>
      <c r="I139" s="20"/>
      <c r="J139" s="20"/>
      <c r="K139" s="20">
        <v>31400</v>
      </c>
    </row>
    <row r="140" spans="1:11" ht="12.75">
      <c r="A140" s="42">
        <f t="shared" si="3"/>
        <v>126</v>
      </c>
      <c r="B140" s="28"/>
      <c r="C140" s="6"/>
      <c r="D140" s="32" t="s">
        <v>134</v>
      </c>
      <c r="E140" s="10" t="s">
        <v>115</v>
      </c>
      <c r="F140" s="20">
        <v>0</v>
      </c>
      <c r="G140" s="36">
        <v>0</v>
      </c>
      <c r="H140" s="20"/>
      <c r="I140" s="20"/>
      <c r="J140" s="20"/>
      <c r="K140" s="20">
        <v>0</v>
      </c>
    </row>
    <row r="141" spans="1:11" ht="12.75">
      <c r="A141" s="42">
        <f t="shared" si="3"/>
        <v>127</v>
      </c>
      <c r="B141" s="28"/>
      <c r="C141" s="6"/>
      <c r="D141" s="32">
        <v>30</v>
      </c>
      <c r="E141" s="10" t="s">
        <v>164</v>
      </c>
      <c r="F141" s="20">
        <v>76000</v>
      </c>
      <c r="G141" s="36">
        <v>45000</v>
      </c>
      <c r="H141" s="20">
        <v>7000</v>
      </c>
      <c r="I141" s="20">
        <v>12000</v>
      </c>
      <c r="J141" s="20">
        <v>12000</v>
      </c>
      <c r="K141" s="20">
        <v>64000</v>
      </c>
    </row>
    <row r="142" spans="1:11" ht="12.75">
      <c r="A142" s="42">
        <f t="shared" si="3"/>
        <v>128</v>
      </c>
      <c r="B142" s="28"/>
      <c r="C142" s="6" t="s">
        <v>134</v>
      </c>
      <c r="D142" s="32"/>
      <c r="E142" s="11" t="s">
        <v>165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</row>
    <row r="143" spans="1:11" ht="12.75">
      <c r="A143" s="42">
        <f t="shared" si="3"/>
        <v>129</v>
      </c>
      <c r="B143" s="28">
        <v>66.1</v>
      </c>
      <c r="C143" s="6"/>
      <c r="D143" s="32"/>
      <c r="E143" s="10" t="s">
        <v>148</v>
      </c>
      <c r="F143" s="21"/>
      <c r="G143" s="21"/>
      <c r="H143" s="21"/>
      <c r="I143" s="21"/>
      <c r="J143" s="21"/>
      <c r="K143" s="20">
        <v>0</v>
      </c>
    </row>
    <row r="144" spans="1:11" ht="12.75">
      <c r="A144" s="42">
        <f t="shared" si="3"/>
        <v>130</v>
      </c>
      <c r="B144" s="28"/>
      <c r="C144" s="6" t="s">
        <v>135</v>
      </c>
      <c r="D144" s="32"/>
      <c r="E144" s="10" t="s">
        <v>149</v>
      </c>
      <c r="F144" s="22"/>
      <c r="G144" s="22"/>
      <c r="H144" s="22"/>
      <c r="I144" s="22"/>
      <c r="J144" s="22"/>
      <c r="K144" s="20">
        <v>0</v>
      </c>
    </row>
    <row r="145" spans="1:11" ht="12.75">
      <c r="A145" s="42">
        <f t="shared" si="3"/>
        <v>131</v>
      </c>
      <c r="B145" s="28"/>
      <c r="C145" s="6"/>
      <c r="D145" s="32" t="s">
        <v>133</v>
      </c>
      <c r="E145" s="10" t="s">
        <v>150</v>
      </c>
      <c r="F145" s="22"/>
      <c r="G145" s="22"/>
      <c r="H145" s="22"/>
      <c r="I145" s="22"/>
      <c r="J145" s="22"/>
      <c r="K145" s="20">
        <v>0</v>
      </c>
    </row>
    <row r="146" spans="1:11" ht="12.75">
      <c r="A146" s="42">
        <f t="shared" si="3"/>
        <v>132</v>
      </c>
      <c r="B146" s="28"/>
      <c r="C146" s="6"/>
      <c r="D146" s="32" t="s">
        <v>131</v>
      </c>
      <c r="E146" s="10" t="s">
        <v>151</v>
      </c>
      <c r="F146" s="22"/>
      <c r="G146" s="22"/>
      <c r="H146" s="22"/>
      <c r="I146" s="22"/>
      <c r="J146" s="22"/>
      <c r="K146" s="20">
        <v>0</v>
      </c>
    </row>
    <row r="147" spans="1:11" ht="12.75">
      <c r="A147" s="42">
        <f t="shared" si="3"/>
        <v>133</v>
      </c>
      <c r="B147" s="28"/>
      <c r="C147" s="6"/>
      <c r="D147" s="32" t="s">
        <v>152</v>
      </c>
      <c r="E147" s="10" t="s">
        <v>153</v>
      </c>
      <c r="F147" s="22"/>
      <c r="G147" s="22"/>
      <c r="H147" s="22"/>
      <c r="I147" s="22"/>
      <c r="J147" s="22"/>
      <c r="K147" s="20">
        <v>0</v>
      </c>
    </row>
    <row r="148" spans="1:11" ht="12.75">
      <c r="A148" s="42">
        <f t="shared" si="3"/>
        <v>134</v>
      </c>
      <c r="B148" s="28"/>
      <c r="C148" s="6" t="s">
        <v>136</v>
      </c>
      <c r="D148" s="32"/>
      <c r="E148" s="10" t="s">
        <v>154</v>
      </c>
      <c r="F148" s="22"/>
      <c r="G148" s="22"/>
      <c r="H148" s="22"/>
      <c r="I148" s="22"/>
      <c r="J148" s="22"/>
      <c r="K148" s="20">
        <v>0</v>
      </c>
    </row>
    <row r="149" spans="1:11" ht="12.75">
      <c r="A149" s="42">
        <f t="shared" si="3"/>
        <v>135</v>
      </c>
      <c r="B149" s="28"/>
      <c r="C149" s="6"/>
      <c r="D149" s="32" t="s">
        <v>132</v>
      </c>
      <c r="E149" s="10" t="s">
        <v>155</v>
      </c>
      <c r="F149" s="22"/>
      <c r="G149" s="22"/>
      <c r="H149" s="22"/>
      <c r="I149" s="22"/>
      <c r="J149" s="22"/>
      <c r="K149" s="20">
        <v>0</v>
      </c>
    </row>
    <row r="150" spans="1:11" ht="12.75">
      <c r="A150" s="42">
        <f t="shared" si="3"/>
        <v>136</v>
      </c>
      <c r="B150" s="28"/>
      <c r="C150" s="6"/>
      <c r="D150" s="32" t="s">
        <v>136</v>
      </c>
      <c r="E150" s="10" t="s">
        <v>156</v>
      </c>
      <c r="F150" s="22"/>
      <c r="G150" s="22"/>
      <c r="H150" s="22"/>
      <c r="I150" s="22"/>
      <c r="J150" s="22"/>
      <c r="K150" s="20">
        <v>0</v>
      </c>
    </row>
    <row r="151" spans="1:11" ht="12.75">
      <c r="A151" s="42">
        <f t="shared" si="3"/>
        <v>137</v>
      </c>
      <c r="B151" s="28"/>
      <c r="C151" s="6" t="s">
        <v>157</v>
      </c>
      <c r="D151" s="32"/>
      <c r="E151" s="10" t="s">
        <v>158</v>
      </c>
      <c r="F151" s="22"/>
      <c r="G151" s="22"/>
      <c r="H151" s="22"/>
      <c r="I151" s="22"/>
      <c r="J151" s="22"/>
      <c r="K151" s="20">
        <v>0</v>
      </c>
    </row>
    <row r="152" spans="1:11" ht="12.75">
      <c r="A152" s="42">
        <f t="shared" si="3"/>
        <v>138</v>
      </c>
      <c r="B152" s="28"/>
      <c r="C152" s="6" t="s">
        <v>152</v>
      </c>
      <c r="D152" s="32"/>
      <c r="E152" s="10" t="s">
        <v>159</v>
      </c>
      <c r="F152" s="22"/>
      <c r="G152" s="22"/>
      <c r="H152" s="22"/>
      <c r="I152" s="22"/>
      <c r="J152" s="22"/>
      <c r="K152" s="20">
        <v>0</v>
      </c>
    </row>
    <row r="153" spans="1:11" ht="12.75">
      <c r="A153" s="42">
        <f t="shared" si="3"/>
        <v>139</v>
      </c>
      <c r="B153" s="28"/>
      <c r="C153" s="6"/>
      <c r="D153" s="32" t="s">
        <v>132</v>
      </c>
      <c r="E153" s="10" t="s">
        <v>160</v>
      </c>
      <c r="F153" s="22"/>
      <c r="G153" s="22"/>
      <c r="H153" s="22"/>
      <c r="I153" s="22"/>
      <c r="J153" s="22"/>
      <c r="K153" s="20">
        <v>0</v>
      </c>
    </row>
    <row r="154" spans="1:11" ht="12.75">
      <c r="A154" s="42">
        <f t="shared" si="3"/>
        <v>140</v>
      </c>
      <c r="B154" s="28"/>
      <c r="C154" s="6"/>
      <c r="D154" s="32" t="s">
        <v>152</v>
      </c>
      <c r="E154" s="45" t="s">
        <v>161</v>
      </c>
      <c r="F154" s="22"/>
      <c r="G154" s="22"/>
      <c r="H154" s="22"/>
      <c r="I154" s="22"/>
      <c r="J154" s="22"/>
      <c r="K154" s="20">
        <v>0</v>
      </c>
    </row>
    <row r="155" spans="1:11" s="17" customFormat="1" ht="12.75">
      <c r="A155" s="42">
        <v>141</v>
      </c>
      <c r="B155" s="8"/>
      <c r="C155" s="8"/>
      <c r="D155" s="8"/>
      <c r="E155" s="8" t="s">
        <v>55</v>
      </c>
      <c r="F155" s="20">
        <f>F54</f>
        <v>15535652</v>
      </c>
      <c r="G155" s="20">
        <f>G54</f>
        <v>6528030</v>
      </c>
      <c r="H155" s="20">
        <f>H54</f>
        <v>4056830</v>
      </c>
      <c r="I155" s="20">
        <f>I54</f>
        <v>3978052</v>
      </c>
      <c r="J155" s="20">
        <f>J54</f>
        <v>972740</v>
      </c>
      <c r="K155" s="20">
        <f>G155+H155+I155</f>
        <v>14562912</v>
      </c>
    </row>
    <row r="156" spans="1:11" s="17" customFormat="1" ht="12.75">
      <c r="A156" s="42">
        <v>142</v>
      </c>
      <c r="B156" s="8"/>
      <c r="C156" s="8"/>
      <c r="D156" s="8"/>
      <c r="E156" s="8" t="s">
        <v>56</v>
      </c>
      <c r="F156" s="8"/>
      <c r="G156" s="35"/>
      <c r="H156" s="8"/>
      <c r="I156" s="8"/>
      <c r="J156" s="8"/>
      <c r="K156" s="20"/>
    </row>
    <row r="157" spans="1:11" s="17" customFormat="1" ht="12.75">
      <c r="A157" s="42">
        <f>A156+1</f>
        <v>143</v>
      </c>
      <c r="B157" s="8"/>
      <c r="C157" s="8"/>
      <c r="D157" s="8"/>
      <c r="E157" s="8" t="s">
        <v>57</v>
      </c>
      <c r="F157" s="8"/>
      <c r="G157" s="35"/>
      <c r="H157" s="8"/>
      <c r="I157" s="8"/>
      <c r="J157" s="8"/>
      <c r="K157" s="20"/>
    </row>
    <row r="158" spans="1:11" s="17" customFormat="1" ht="12.75">
      <c r="A158" s="42">
        <f>A157+1</f>
        <v>144</v>
      </c>
      <c r="B158" s="8"/>
      <c r="C158" s="8"/>
      <c r="D158" s="8"/>
      <c r="E158" s="8" t="s">
        <v>58</v>
      </c>
      <c r="F158" s="20">
        <f aca="true" t="shared" si="4" ref="F158:K158">F155-F9</f>
        <v>475432</v>
      </c>
      <c r="G158" s="20">
        <f t="shared" si="4"/>
        <v>475432</v>
      </c>
      <c r="H158" s="20">
        <f t="shared" si="4"/>
        <v>0</v>
      </c>
      <c r="I158" s="20">
        <f t="shared" si="4"/>
        <v>0</v>
      </c>
      <c r="J158" s="20">
        <f t="shared" si="4"/>
        <v>0</v>
      </c>
      <c r="K158" s="20">
        <f t="shared" si="4"/>
        <v>475432</v>
      </c>
    </row>
    <row r="159" spans="1:10" ht="12.75">
      <c r="A159" s="33" t="s">
        <v>59</v>
      </c>
      <c r="G159" s="2" t="s">
        <v>185</v>
      </c>
      <c r="J159" s="44"/>
    </row>
    <row r="160" spans="1:10" ht="12.75">
      <c r="A160" s="33" t="s">
        <v>60</v>
      </c>
      <c r="G160" s="2" t="s">
        <v>146</v>
      </c>
      <c r="J160" s="44"/>
    </row>
    <row r="161" spans="1:10" ht="12.75">
      <c r="A161" s="33" t="s">
        <v>61</v>
      </c>
      <c r="G161" s="2" t="s">
        <v>186</v>
      </c>
      <c r="J161" s="44"/>
    </row>
    <row r="162" spans="7:10" ht="12.75">
      <c r="G162" s="2"/>
      <c r="J162" s="44"/>
    </row>
    <row r="163" spans="7:10" ht="12.75">
      <c r="G163" s="2"/>
      <c r="J163" s="44"/>
    </row>
    <row r="164" spans="1:10" ht="12.75">
      <c r="A164" s="33"/>
      <c r="G164" s="2"/>
      <c r="J164" s="44"/>
    </row>
    <row r="165" spans="1:10" ht="12.75">
      <c r="A165" s="33"/>
      <c r="G165" s="2"/>
      <c r="J165" s="44"/>
    </row>
    <row r="166" spans="1:10" ht="12.75">
      <c r="A166" s="33"/>
      <c r="G166" s="2"/>
      <c r="J166" s="44"/>
    </row>
    <row r="167" spans="7:10" ht="12.75">
      <c r="G167" s="2"/>
      <c r="J167" s="44"/>
    </row>
    <row r="168" spans="1:10" ht="12.75">
      <c r="A168" s="3"/>
      <c r="B168" s="15"/>
      <c r="C168" s="15"/>
      <c r="D168" s="48"/>
      <c r="E168" s="48"/>
      <c r="F168" s="48"/>
      <c r="G168" s="48"/>
      <c r="H168" s="48"/>
      <c r="I168" s="48"/>
      <c r="J168" s="49"/>
    </row>
    <row r="169" spans="1:10" ht="12.75">
      <c r="A169" s="48"/>
      <c r="B169" s="15"/>
      <c r="C169" s="15"/>
      <c r="D169" s="48"/>
      <c r="E169" s="2"/>
      <c r="F169" s="48"/>
      <c r="G169" s="48"/>
      <c r="H169" s="48"/>
      <c r="I169" s="48"/>
      <c r="J169" s="49"/>
    </row>
    <row r="170" spans="1:10" ht="12.75">
      <c r="A170" s="48"/>
      <c r="E170" s="2"/>
      <c r="J170" s="44"/>
    </row>
    <row r="171" spans="1:10" ht="12.75">
      <c r="A171" s="33"/>
      <c r="E171" s="2"/>
      <c r="J171" s="44"/>
    </row>
    <row r="172" spans="1:10" ht="12.75">
      <c r="A172" s="33"/>
      <c r="E172" s="2"/>
      <c r="J172" s="44"/>
    </row>
    <row r="173" spans="1:10" ht="12.75">
      <c r="A173" s="33"/>
      <c r="E173" s="2"/>
      <c r="J173" s="44"/>
    </row>
    <row r="174" spans="1:10" ht="12.75">
      <c r="A174" s="48"/>
      <c r="E174" s="2"/>
      <c r="J174" s="44"/>
    </row>
    <row r="175" spans="1:10" ht="12.75">
      <c r="A175" s="48"/>
      <c r="J175" s="44"/>
    </row>
    <row r="176" spans="1:10" ht="12.75">
      <c r="A176" s="48"/>
      <c r="J176" s="44"/>
    </row>
    <row r="177" spans="2:10" ht="12.75">
      <c r="B177" s="16"/>
      <c r="J177" s="44"/>
    </row>
    <row r="178" ht="12.75">
      <c r="J178" s="44"/>
    </row>
    <row r="179" ht="12.75">
      <c r="J179" s="44"/>
    </row>
    <row r="180" ht="12.75">
      <c r="J180" s="44"/>
    </row>
    <row r="181" ht="12.75">
      <c r="J181" s="44"/>
    </row>
    <row r="182" ht="12.75">
      <c r="J182" s="44"/>
    </row>
    <row r="183" ht="12.75">
      <c r="J183" s="44"/>
    </row>
    <row r="184" ht="12.75">
      <c r="J184" s="44"/>
    </row>
    <row r="185" ht="12.75">
      <c r="J185" s="44"/>
    </row>
    <row r="186" ht="12.75">
      <c r="J186" s="44"/>
    </row>
    <row r="187" ht="12.75">
      <c r="J187" s="44"/>
    </row>
    <row r="188" ht="12.75">
      <c r="J188" s="44"/>
    </row>
    <row r="189" ht="12.75">
      <c r="J189" s="4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EUGENIA ERHAN</dc:creator>
  <cp:keywords/>
  <dc:description/>
  <cp:lastModifiedBy>Spital Psihiatrie</cp:lastModifiedBy>
  <cp:lastPrinted>2010-08-04T09:33:04Z</cp:lastPrinted>
  <dcterms:created xsi:type="dcterms:W3CDTF">2006-08-02T14:17:20Z</dcterms:created>
  <dcterms:modified xsi:type="dcterms:W3CDTF">2010-09-16T12:17:22Z</dcterms:modified>
  <cp:category/>
  <cp:version/>
  <cp:contentType/>
  <cp:contentStatus/>
</cp:coreProperties>
</file>